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舞動盃\"/>
    </mc:Choice>
  </mc:AlternateContent>
  <xr:revisionPtr revIDLastSave="0" documentId="13_ncr:1_{548D0F82-A5B8-421F-BEAC-A621FAD8F0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名表(必填)" sheetId="1" r:id="rId1"/>
    <sheet name="參賽單位資料(必填)" sheetId="2" r:id="rId2"/>
    <sheet name="參賽單位資料(主辦單位用)" sheetId="3" r:id="rId3"/>
    <sheet name="報名表(主辦單位用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R3" i="4"/>
  <c r="R4" i="4"/>
  <c r="R5" i="4"/>
  <c r="R7" i="4"/>
  <c r="R8" i="4"/>
  <c r="R9" i="4"/>
  <c r="A52" i="4"/>
  <c r="C52" i="4"/>
  <c r="H52" i="4"/>
  <c r="I52" i="4"/>
  <c r="J52" i="4"/>
  <c r="M52" i="4"/>
  <c r="A53" i="4"/>
  <c r="C53" i="4"/>
  <c r="H53" i="4"/>
  <c r="I53" i="4"/>
  <c r="J53" i="4"/>
  <c r="M53" i="4"/>
  <c r="A54" i="4"/>
  <c r="C54" i="4"/>
  <c r="M54" i="4" s="1"/>
  <c r="H54" i="4"/>
  <c r="I54" i="4"/>
  <c r="J54" i="4"/>
  <c r="A55" i="4"/>
  <c r="C55" i="4"/>
  <c r="M55" i="4" s="1"/>
  <c r="H55" i="4"/>
  <c r="I55" i="4"/>
  <c r="J55" i="4"/>
  <c r="A56" i="4"/>
  <c r="C56" i="4"/>
  <c r="H56" i="4"/>
  <c r="I56" i="4"/>
  <c r="J56" i="4"/>
  <c r="M56" i="4"/>
  <c r="A57" i="4"/>
  <c r="C57" i="4"/>
  <c r="H57" i="4" s="1"/>
  <c r="I57" i="4"/>
  <c r="J57" i="4"/>
  <c r="M57" i="4"/>
  <c r="A58" i="4"/>
  <c r="C58" i="4"/>
  <c r="H58" i="4" s="1"/>
  <c r="I58" i="4"/>
  <c r="J58" i="4"/>
  <c r="A59" i="4"/>
  <c r="C59" i="4"/>
  <c r="H59" i="4"/>
  <c r="I59" i="4"/>
  <c r="J59" i="4"/>
  <c r="M59" i="4"/>
  <c r="A60" i="4"/>
  <c r="C60" i="4"/>
  <c r="H60" i="4"/>
  <c r="I60" i="4"/>
  <c r="J60" i="4"/>
  <c r="M60" i="4"/>
  <c r="A61" i="4"/>
  <c r="C61" i="4"/>
  <c r="H61" i="4"/>
  <c r="I61" i="4"/>
  <c r="J61" i="4"/>
  <c r="M61" i="4"/>
  <c r="A62" i="4"/>
  <c r="C62" i="4"/>
  <c r="M62" i="4" s="1"/>
  <c r="H62" i="4"/>
  <c r="I62" i="4"/>
  <c r="J62" i="4"/>
  <c r="A63" i="4"/>
  <c r="C63" i="4"/>
  <c r="M63" i="4" s="1"/>
  <c r="H63" i="4"/>
  <c r="I63" i="4"/>
  <c r="J63" i="4"/>
  <c r="A64" i="4"/>
  <c r="C64" i="4"/>
  <c r="H64" i="4"/>
  <c r="I64" i="4"/>
  <c r="J64" i="4"/>
  <c r="M64" i="4"/>
  <c r="A65" i="4"/>
  <c r="C65" i="4"/>
  <c r="H65" i="4" s="1"/>
  <c r="I65" i="4"/>
  <c r="J65" i="4"/>
  <c r="M65" i="4"/>
  <c r="A66" i="4"/>
  <c r="C66" i="4"/>
  <c r="H66" i="4" s="1"/>
  <c r="I66" i="4"/>
  <c r="J66" i="4"/>
  <c r="A67" i="4"/>
  <c r="C67" i="4"/>
  <c r="H67" i="4"/>
  <c r="I67" i="4"/>
  <c r="J67" i="4"/>
  <c r="M67" i="4"/>
  <c r="A68" i="4"/>
  <c r="C68" i="4"/>
  <c r="H68" i="4"/>
  <c r="I68" i="4"/>
  <c r="J68" i="4"/>
  <c r="M68" i="4"/>
  <c r="A69" i="4"/>
  <c r="C69" i="4"/>
  <c r="H69" i="4"/>
  <c r="I69" i="4"/>
  <c r="J69" i="4"/>
  <c r="M69" i="4"/>
  <c r="A70" i="4"/>
  <c r="C70" i="4"/>
  <c r="M70" i="4" s="1"/>
  <c r="H70" i="4"/>
  <c r="I70" i="4"/>
  <c r="J70" i="4"/>
  <c r="A71" i="4"/>
  <c r="C71" i="4"/>
  <c r="M71" i="4" s="1"/>
  <c r="H71" i="4"/>
  <c r="I71" i="4"/>
  <c r="J71" i="4"/>
  <c r="A72" i="4"/>
  <c r="C72" i="4"/>
  <c r="H72" i="4"/>
  <c r="I72" i="4"/>
  <c r="J72" i="4"/>
  <c r="M72" i="4"/>
  <c r="A73" i="4"/>
  <c r="C73" i="4"/>
  <c r="H73" i="4" s="1"/>
  <c r="I73" i="4"/>
  <c r="J73" i="4"/>
  <c r="M73" i="4"/>
  <c r="A74" i="4"/>
  <c r="C74" i="4"/>
  <c r="H74" i="4" s="1"/>
  <c r="I74" i="4"/>
  <c r="J74" i="4"/>
  <c r="A75" i="4"/>
  <c r="C75" i="4"/>
  <c r="H75" i="4"/>
  <c r="I75" i="4"/>
  <c r="J75" i="4"/>
  <c r="M75" i="4"/>
  <c r="A76" i="4"/>
  <c r="C76" i="4"/>
  <c r="H76" i="4"/>
  <c r="I76" i="4"/>
  <c r="J76" i="4"/>
  <c r="M76" i="4"/>
  <c r="A77" i="4"/>
  <c r="C77" i="4"/>
  <c r="H77" i="4"/>
  <c r="I77" i="4"/>
  <c r="J77" i="4"/>
  <c r="M77" i="4"/>
  <c r="A78" i="4"/>
  <c r="C78" i="4"/>
  <c r="M78" i="4" s="1"/>
  <c r="H78" i="4"/>
  <c r="I78" i="4"/>
  <c r="J78" i="4"/>
  <c r="A79" i="4"/>
  <c r="C79" i="4"/>
  <c r="M79" i="4" s="1"/>
  <c r="H79" i="4"/>
  <c r="I79" i="4"/>
  <c r="J79" i="4"/>
  <c r="A80" i="4"/>
  <c r="C80" i="4"/>
  <c r="H80" i="4"/>
  <c r="I80" i="4"/>
  <c r="J80" i="4"/>
  <c r="M80" i="4"/>
  <c r="A81" i="4"/>
  <c r="C81" i="4"/>
  <c r="H81" i="4" s="1"/>
  <c r="I81" i="4"/>
  <c r="J81" i="4"/>
  <c r="M81" i="4"/>
  <c r="A82" i="4"/>
  <c r="C82" i="4"/>
  <c r="H82" i="4" s="1"/>
  <c r="I82" i="4"/>
  <c r="J82" i="4"/>
  <c r="A83" i="4"/>
  <c r="C83" i="4"/>
  <c r="H83" i="4"/>
  <c r="I83" i="4"/>
  <c r="J83" i="4"/>
  <c r="M83" i="4"/>
  <c r="A84" i="4"/>
  <c r="C84" i="4"/>
  <c r="H84" i="4"/>
  <c r="I84" i="4"/>
  <c r="J84" i="4"/>
  <c r="M84" i="4"/>
  <c r="A85" i="4"/>
  <c r="C85" i="4"/>
  <c r="H85" i="4"/>
  <c r="I85" i="4"/>
  <c r="J85" i="4"/>
  <c r="M85" i="4"/>
  <c r="A86" i="4"/>
  <c r="C86" i="4"/>
  <c r="M86" i="4" s="1"/>
  <c r="H86" i="4"/>
  <c r="I86" i="4"/>
  <c r="J86" i="4"/>
  <c r="A87" i="4"/>
  <c r="C87" i="4"/>
  <c r="M87" i="4" s="1"/>
  <c r="H87" i="4"/>
  <c r="I87" i="4"/>
  <c r="J87" i="4"/>
  <c r="A88" i="4"/>
  <c r="C88" i="4"/>
  <c r="H88" i="4"/>
  <c r="I88" i="4"/>
  <c r="J88" i="4"/>
  <c r="M88" i="4"/>
  <c r="A89" i="4"/>
  <c r="C89" i="4"/>
  <c r="H89" i="4" s="1"/>
  <c r="I89" i="4"/>
  <c r="J89" i="4"/>
  <c r="M89" i="4"/>
  <c r="A90" i="4"/>
  <c r="C90" i="4"/>
  <c r="H90" i="4" s="1"/>
  <c r="I90" i="4"/>
  <c r="J90" i="4"/>
  <c r="A91" i="4"/>
  <c r="C91" i="4"/>
  <c r="H91" i="4"/>
  <c r="I91" i="4"/>
  <c r="J91" i="4"/>
  <c r="M91" i="4"/>
  <c r="A92" i="4"/>
  <c r="C92" i="4"/>
  <c r="H92" i="4"/>
  <c r="I92" i="4"/>
  <c r="J92" i="4"/>
  <c r="M92" i="4"/>
  <c r="A93" i="4"/>
  <c r="C93" i="4"/>
  <c r="H93" i="4"/>
  <c r="I93" i="4"/>
  <c r="J93" i="4"/>
  <c r="M93" i="4"/>
  <c r="A94" i="4"/>
  <c r="C94" i="4"/>
  <c r="M94" i="4" s="1"/>
  <c r="H94" i="4"/>
  <c r="I94" i="4"/>
  <c r="J94" i="4"/>
  <c r="A95" i="4"/>
  <c r="C95" i="4"/>
  <c r="M95" i="4" s="1"/>
  <c r="H95" i="4"/>
  <c r="I95" i="4"/>
  <c r="J95" i="4"/>
  <c r="A96" i="4"/>
  <c r="C96" i="4"/>
  <c r="H96" i="4"/>
  <c r="I96" i="4"/>
  <c r="J96" i="4"/>
  <c r="M96" i="4"/>
  <c r="A97" i="4"/>
  <c r="C97" i="4"/>
  <c r="H97" i="4" s="1"/>
  <c r="I97" i="4"/>
  <c r="J97" i="4"/>
  <c r="M97" i="4"/>
  <c r="A98" i="4"/>
  <c r="C98" i="4"/>
  <c r="H98" i="4" s="1"/>
  <c r="I98" i="4"/>
  <c r="J98" i="4"/>
  <c r="A99" i="4"/>
  <c r="C99" i="4"/>
  <c r="H99" i="4"/>
  <c r="I99" i="4"/>
  <c r="J99" i="4"/>
  <c r="M99" i="4"/>
  <c r="A100" i="4"/>
  <c r="C100" i="4"/>
  <c r="H100" i="4"/>
  <c r="I100" i="4"/>
  <c r="J100" i="4"/>
  <c r="M100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2" i="4"/>
  <c r="H14" i="4"/>
  <c r="H15" i="4"/>
  <c r="H16" i="4"/>
  <c r="H17" i="4"/>
  <c r="H19" i="4"/>
  <c r="H30" i="4"/>
  <c r="H31" i="4"/>
  <c r="H32" i="4"/>
  <c r="H33" i="4"/>
  <c r="H34" i="4"/>
  <c r="H35" i="4"/>
  <c r="H46" i="4"/>
  <c r="C3" i="4"/>
  <c r="H3" i="4" s="1"/>
  <c r="C4" i="4"/>
  <c r="H4" i="4" s="1"/>
  <c r="C5" i="4"/>
  <c r="H5" i="4" s="1"/>
  <c r="C6" i="4"/>
  <c r="H6" i="4" s="1"/>
  <c r="R6" i="4" s="1"/>
  <c r="C7" i="4"/>
  <c r="H7" i="4" s="1"/>
  <c r="C8" i="4"/>
  <c r="H8" i="4" s="1"/>
  <c r="C9" i="4"/>
  <c r="H9" i="4" s="1"/>
  <c r="C10" i="4"/>
  <c r="H10" i="4" s="1"/>
  <c r="C11" i="4"/>
  <c r="H11" i="4" s="1"/>
  <c r="C12" i="4"/>
  <c r="H12" i="4" s="1"/>
  <c r="C13" i="4"/>
  <c r="H13" i="4" s="1"/>
  <c r="C14" i="4"/>
  <c r="C15" i="4"/>
  <c r="C16" i="4"/>
  <c r="C17" i="4"/>
  <c r="C18" i="4"/>
  <c r="H18" i="4" s="1"/>
  <c r="C19" i="4"/>
  <c r="C20" i="4"/>
  <c r="H20" i="4" s="1"/>
  <c r="C21" i="4"/>
  <c r="H21" i="4" s="1"/>
  <c r="C22" i="4"/>
  <c r="H22" i="4" s="1"/>
  <c r="C23" i="4"/>
  <c r="H23" i="4" s="1"/>
  <c r="C24" i="4"/>
  <c r="H24" i="4" s="1"/>
  <c r="C25" i="4"/>
  <c r="H25" i="4" s="1"/>
  <c r="C26" i="4"/>
  <c r="H26" i="4" s="1"/>
  <c r="C27" i="4"/>
  <c r="H27" i="4" s="1"/>
  <c r="C28" i="4"/>
  <c r="H28" i="4" s="1"/>
  <c r="C29" i="4"/>
  <c r="H29" i="4" s="1"/>
  <c r="C30" i="4"/>
  <c r="C31" i="4"/>
  <c r="C32" i="4"/>
  <c r="C33" i="4"/>
  <c r="C34" i="4"/>
  <c r="C35" i="4"/>
  <c r="C36" i="4"/>
  <c r="H36" i="4" s="1"/>
  <c r="C37" i="4"/>
  <c r="H37" i="4" s="1"/>
  <c r="C38" i="4"/>
  <c r="H38" i="4" s="1"/>
  <c r="C39" i="4"/>
  <c r="H39" i="4" s="1"/>
  <c r="C40" i="4"/>
  <c r="H40" i="4" s="1"/>
  <c r="C41" i="4"/>
  <c r="H41" i="4" s="1"/>
  <c r="C42" i="4"/>
  <c r="H42" i="4" s="1"/>
  <c r="C43" i="4"/>
  <c r="H43" i="4" s="1"/>
  <c r="C44" i="4"/>
  <c r="H44" i="4" s="1"/>
  <c r="C45" i="4"/>
  <c r="H45" i="4" s="1"/>
  <c r="C46" i="4"/>
  <c r="C47" i="4"/>
  <c r="H47" i="4" s="1"/>
  <c r="C48" i="4"/>
  <c r="H48" i="4" s="1"/>
  <c r="C49" i="4"/>
  <c r="H49" i="4" s="1"/>
  <c r="C50" i="4"/>
  <c r="H50" i="4" s="1"/>
  <c r="C51" i="4"/>
  <c r="H51" i="4" s="1"/>
  <c r="G2" i="4"/>
  <c r="L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C2" i="4"/>
  <c r="H2" i="4" s="1"/>
  <c r="R2" i="4" s="1"/>
  <c r="B2" i="3"/>
  <c r="M98" i="4" l="1"/>
  <c r="M90" i="4"/>
  <c r="M82" i="4"/>
  <c r="M74" i="4"/>
  <c r="M66" i="4"/>
  <c r="M58" i="4"/>
  <c r="G8" i="1" l="1"/>
  <c r="O51" i="4"/>
  <c r="L51" i="4"/>
  <c r="E51" i="4"/>
  <c r="D51" i="4"/>
  <c r="B51" i="4"/>
  <c r="A51" i="4"/>
  <c r="O50" i="4"/>
  <c r="L50" i="4"/>
  <c r="E50" i="4"/>
  <c r="D50" i="4"/>
  <c r="M50" i="4"/>
  <c r="B50" i="4"/>
  <c r="A50" i="4"/>
  <c r="O49" i="4"/>
  <c r="L49" i="4"/>
  <c r="E49" i="4"/>
  <c r="D49" i="4"/>
  <c r="M49" i="4"/>
  <c r="B49" i="4"/>
  <c r="A49" i="4"/>
  <c r="O48" i="4"/>
  <c r="L48" i="4"/>
  <c r="E48" i="4"/>
  <c r="D48" i="4"/>
  <c r="M48" i="4"/>
  <c r="B48" i="4"/>
  <c r="A48" i="4"/>
  <c r="O47" i="4"/>
  <c r="L47" i="4"/>
  <c r="E47" i="4"/>
  <c r="D47" i="4"/>
  <c r="M47" i="4"/>
  <c r="B47" i="4"/>
  <c r="A47" i="4"/>
  <c r="O46" i="4"/>
  <c r="L46" i="4"/>
  <c r="E46" i="4"/>
  <c r="D46" i="4"/>
  <c r="B46" i="4"/>
  <c r="A46" i="4"/>
  <c r="O45" i="4"/>
  <c r="L45" i="4"/>
  <c r="E45" i="4"/>
  <c r="D45" i="4"/>
  <c r="B45" i="4"/>
  <c r="A45" i="4"/>
  <c r="O44" i="4"/>
  <c r="L44" i="4"/>
  <c r="E44" i="4"/>
  <c r="D44" i="4"/>
  <c r="B44" i="4"/>
  <c r="A44" i="4"/>
  <c r="O43" i="4"/>
  <c r="L43" i="4"/>
  <c r="E43" i="4"/>
  <c r="D43" i="4"/>
  <c r="B43" i="4"/>
  <c r="A43" i="4"/>
  <c r="O42" i="4"/>
  <c r="L42" i="4"/>
  <c r="E42" i="4"/>
  <c r="D42" i="4"/>
  <c r="B42" i="4"/>
  <c r="A42" i="4"/>
  <c r="O41" i="4"/>
  <c r="L41" i="4"/>
  <c r="E41" i="4"/>
  <c r="D41" i="4"/>
  <c r="B41" i="4"/>
  <c r="A41" i="4"/>
  <c r="O40" i="4"/>
  <c r="L40" i="4"/>
  <c r="E40" i="4"/>
  <c r="D40" i="4"/>
  <c r="M40" i="4"/>
  <c r="B40" i="4"/>
  <c r="A40" i="4"/>
  <c r="O39" i="4"/>
  <c r="L39" i="4"/>
  <c r="E39" i="4"/>
  <c r="D39" i="4"/>
  <c r="B39" i="4"/>
  <c r="A39" i="4"/>
  <c r="O38" i="4"/>
  <c r="L38" i="4"/>
  <c r="E38" i="4"/>
  <c r="D38" i="4"/>
  <c r="B38" i="4"/>
  <c r="A38" i="4"/>
  <c r="O37" i="4"/>
  <c r="L37" i="4"/>
  <c r="E37" i="4"/>
  <c r="D37" i="4"/>
  <c r="B37" i="4"/>
  <c r="A37" i="4"/>
  <c r="O36" i="4"/>
  <c r="L36" i="4"/>
  <c r="E36" i="4"/>
  <c r="D36" i="4"/>
  <c r="B36" i="4"/>
  <c r="A36" i="4"/>
  <c r="O35" i="4"/>
  <c r="L35" i="4"/>
  <c r="E35" i="4"/>
  <c r="D35" i="4"/>
  <c r="B35" i="4"/>
  <c r="A35" i="4"/>
  <c r="O34" i="4"/>
  <c r="L34" i="4"/>
  <c r="E34" i="4"/>
  <c r="D34" i="4"/>
  <c r="B34" i="4"/>
  <c r="A34" i="4"/>
  <c r="O33" i="4"/>
  <c r="L33" i="4"/>
  <c r="E33" i="4"/>
  <c r="D33" i="4"/>
  <c r="B33" i="4"/>
  <c r="A33" i="4"/>
  <c r="O32" i="4"/>
  <c r="L32" i="4"/>
  <c r="E32" i="4"/>
  <c r="D32" i="4"/>
  <c r="B32" i="4"/>
  <c r="A32" i="4"/>
  <c r="O31" i="4"/>
  <c r="L31" i="4"/>
  <c r="E31" i="4"/>
  <c r="D31" i="4"/>
  <c r="M31" i="4"/>
  <c r="B31" i="4"/>
  <c r="A31" i="4"/>
  <c r="O30" i="4"/>
  <c r="L30" i="4"/>
  <c r="E30" i="4"/>
  <c r="D30" i="4"/>
  <c r="B30" i="4"/>
  <c r="A30" i="4"/>
  <c r="O29" i="4"/>
  <c r="L29" i="4"/>
  <c r="E29" i="4"/>
  <c r="D29" i="4"/>
  <c r="M29" i="4"/>
  <c r="B29" i="4"/>
  <c r="A29" i="4"/>
  <c r="O28" i="4"/>
  <c r="L28" i="4"/>
  <c r="E28" i="4"/>
  <c r="D28" i="4"/>
  <c r="B28" i="4"/>
  <c r="A28" i="4"/>
  <c r="O27" i="4"/>
  <c r="L27" i="4"/>
  <c r="E27" i="4"/>
  <c r="D27" i="4"/>
  <c r="M27" i="4"/>
  <c r="B27" i="4"/>
  <c r="A27" i="4"/>
  <c r="O26" i="4"/>
  <c r="L26" i="4"/>
  <c r="E26" i="4"/>
  <c r="D26" i="4"/>
  <c r="B26" i="4"/>
  <c r="A26" i="4"/>
  <c r="O25" i="4"/>
  <c r="L25" i="4"/>
  <c r="E25" i="4"/>
  <c r="D25" i="4"/>
  <c r="M25" i="4"/>
  <c r="B25" i="4"/>
  <c r="A25" i="4"/>
  <c r="O24" i="4"/>
  <c r="L24" i="4"/>
  <c r="E24" i="4"/>
  <c r="D24" i="4"/>
  <c r="B24" i="4"/>
  <c r="A24" i="4"/>
  <c r="O23" i="4"/>
  <c r="L23" i="4"/>
  <c r="E23" i="4"/>
  <c r="D23" i="4"/>
  <c r="M23" i="4"/>
  <c r="B23" i="4"/>
  <c r="A23" i="4"/>
  <c r="O22" i="4"/>
  <c r="L22" i="4"/>
  <c r="E22" i="4"/>
  <c r="D22" i="4"/>
  <c r="B22" i="4"/>
  <c r="A22" i="4"/>
  <c r="O21" i="4"/>
  <c r="L21" i="4"/>
  <c r="E21" i="4"/>
  <c r="D21" i="4"/>
  <c r="B21" i="4"/>
  <c r="A21" i="4"/>
  <c r="O20" i="4"/>
  <c r="L20" i="4"/>
  <c r="E20" i="4"/>
  <c r="D20" i="4"/>
  <c r="M20" i="4"/>
  <c r="B20" i="4"/>
  <c r="A20" i="4"/>
  <c r="O19" i="4"/>
  <c r="L19" i="4"/>
  <c r="E19" i="4"/>
  <c r="D19" i="4"/>
  <c r="B19" i="4"/>
  <c r="A19" i="4"/>
  <c r="O18" i="4"/>
  <c r="L18" i="4"/>
  <c r="E18" i="4"/>
  <c r="D18" i="4"/>
  <c r="M18" i="4"/>
  <c r="B18" i="4"/>
  <c r="A18" i="4"/>
  <c r="O17" i="4"/>
  <c r="L17" i="4"/>
  <c r="E17" i="4"/>
  <c r="D17" i="4"/>
  <c r="B17" i="4"/>
  <c r="A17" i="4"/>
  <c r="O16" i="4"/>
  <c r="L16" i="4"/>
  <c r="E16" i="4"/>
  <c r="D16" i="4"/>
  <c r="B16" i="4"/>
  <c r="A16" i="4"/>
  <c r="O15" i="4"/>
  <c r="L15" i="4"/>
  <c r="E15" i="4"/>
  <c r="D15" i="4"/>
  <c r="B15" i="4"/>
  <c r="A15" i="4"/>
  <c r="O14" i="4"/>
  <c r="L14" i="4"/>
  <c r="E14" i="4"/>
  <c r="D14" i="4"/>
  <c r="B14" i="4"/>
  <c r="A14" i="4"/>
  <c r="O13" i="4"/>
  <c r="L13" i="4"/>
  <c r="E13" i="4"/>
  <c r="D13" i="4"/>
  <c r="A13" i="4"/>
  <c r="O12" i="4"/>
  <c r="L12" i="4"/>
  <c r="E12" i="4"/>
  <c r="D12" i="4"/>
  <c r="B12" i="4"/>
  <c r="A12" i="4"/>
  <c r="O11" i="4"/>
  <c r="L11" i="4"/>
  <c r="E11" i="4"/>
  <c r="D11" i="4"/>
  <c r="M11" i="4"/>
  <c r="B11" i="4"/>
  <c r="A11" i="4"/>
  <c r="O10" i="4"/>
  <c r="L10" i="4"/>
  <c r="E10" i="4"/>
  <c r="D10" i="4"/>
  <c r="B10" i="4"/>
  <c r="A10" i="4"/>
  <c r="W9" i="4"/>
  <c r="V9" i="4"/>
  <c r="U9" i="4"/>
  <c r="T9" i="4"/>
  <c r="S9" i="4"/>
  <c r="Q9" i="4"/>
  <c r="P9" i="4"/>
  <c r="O9" i="4"/>
  <c r="L9" i="4"/>
  <c r="E9" i="4"/>
  <c r="D9" i="4"/>
  <c r="B9" i="4"/>
  <c r="A9" i="4"/>
  <c r="W8" i="4"/>
  <c r="V8" i="4"/>
  <c r="U8" i="4"/>
  <c r="T8" i="4"/>
  <c r="S8" i="4"/>
  <c r="Q8" i="4"/>
  <c r="P8" i="4"/>
  <c r="O8" i="4"/>
  <c r="L8" i="4"/>
  <c r="E8" i="4"/>
  <c r="D8" i="4"/>
  <c r="B8" i="4"/>
  <c r="A8" i="4"/>
  <c r="W7" i="4"/>
  <c r="V7" i="4"/>
  <c r="U7" i="4"/>
  <c r="T7" i="4"/>
  <c r="S7" i="4"/>
  <c r="Q7" i="4"/>
  <c r="P7" i="4"/>
  <c r="O7" i="4"/>
  <c r="L7" i="4"/>
  <c r="E7" i="4"/>
  <c r="D7" i="4"/>
  <c r="B7" i="4"/>
  <c r="A7" i="4"/>
  <c r="W6" i="4"/>
  <c r="V6" i="4"/>
  <c r="U6" i="4"/>
  <c r="T6" i="4"/>
  <c r="S6" i="4"/>
  <c r="Q6" i="4"/>
  <c r="P6" i="4"/>
  <c r="O6" i="4"/>
  <c r="L6" i="4"/>
  <c r="E6" i="4"/>
  <c r="D6" i="4"/>
  <c r="B6" i="4"/>
  <c r="A6" i="4"/>
  <c r="W5" i="4"/>
  <c r="V5" i="4"/>
  <c r="U5" i="4"/>
  <c r="T5" i="4"/>
  <c r="S5" i="4"/>
  <c r="Q5" i="4"/>
  <c r="P5" i="4"/>
  <c r="O5" i="4"/>
  <c r="L5" i="4"/>
  <c r="E5" i="4"/>
  <c r="D5" i="4"/>
  <c r="B5" i="4"/>
  <c r="A5" i="4"/>
  <c r="W4" i="4"/>
  <c r="V4" i="4"/>
  <c r="U4" i="4"/>
  <c r="T4" i="4"/>
  <c r="S4" i="4"/>
  <c r="Q4" i="4"/>
  <c r="P4" i="4"/>
  <c r="O4" i="4"/>
  <c r="L4" i="4"/>
  <c r="E4" i="4"/>
  <c r="D4" i="4"/>
  <c r="B4" i="4"/>
  <c r="A4" i="4"/>
  <c r="W3" i="4"/>
  <c r="V3" i="4"/>
  <c r="U3" i="4"/>
  <c r="T3" i="4"/>
  <c r="S3" i="4"/>
  <c r="Q3" i="4"/>
  <c r="P3" i="4"/>
  <c r="O3" i="4"/>
  <c r="L3" i="4"/>
  <c r="E3" i="4"/>
  <c r="D3" i="4"/>
  <c r="M3" i="4"/>
  <c r="B3" i="4"/>
  <c r="A3" i="4"/>
  <c r="W2" i="4"/>
  <c r="V2" i="4"/>
  <c r="U2" i="4"/>
  <c r="T2" i="4"/>
  <c r="S2" i="4"/>
  <c r="Q2" i="4"/>
  <c r="P2" i="4"/>
  <c r="O2" i="4"/>
  <c r="E2" i="4"/>
  <c r="D2" i="4"/>
  <c r="M2" i="4"/>
  <c r="B2" i="4"/>
  <c r="A2" i="4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H2" i="3"/>
  <c r="G2" i="3"/>
  <c r="F2" i="3"/>
  <c r="E2" i="3"/>
  <c r="D2" i="3"/>
  <c r="C2" i="3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U38" i="1"/>
  <c r="G38" i="1"/>
  <c r="U37" i="1"/>
  <c r="G37" i="1"/>
  <c r="U36" i="1"/>
  <c r="G36" i="1"/>
  <c r="U35" i="1"/>
  <c r="V35" i="1" s="1"/>
  <c r="G35" i="1"/>
  <c r="U34" i="1"/>
  <c r="G34" i="1"/>
  <c r="U33" i="1"/>
  <c r="G33" i="1"/>
  <c r="U32" i="1"/>
  <c r="G32" i="1"/>
  <c r="U31" i="1"/>
  <c r="V31" i="1" s="1"/>
  <c r="G31" i="1"/>
  <c r="U30" i="1"/>
  <c r="G30" i="1"/>
  <c r="U29" i="1"/>
  <c r="G29" i="1"/>
  <c r="U28" i="1"/>
  <c r="G28" i="1"/>
  <c r="U27" i="1"/>
  <c r="V27" i="1" s="1"/>
  <c r="G27" i="1"/>
  <c r="U26" i="1"/>
  <c r="G26" i="1"/>
  <c r="U25" i="1"/>
  <c r="G25" i="1"/>
  <c r="U24" i="1"/>
  <c r="G24" i="1"/>
  <c r="U23" i="1"/>
  <c r="V23" i="1" s="1"/>
  <c r="G23" i="1"/>
  <c r="U22" i="1"/>
  <c r="G22" i="1"/>
  <c r="U21" i="1"/>
  <c r="G21" i="1"/>
  <c r="U20" i="1"/>
  <c r="G20" i="1"/>
  <c r="U19" i="1"/>
  <c r="G19" i="1"/>
  <c r="U18" i="1"/>
  <c r="G18" i="1"/>
  <c r="U17" i="1"/>
  <c r="G17" i="1"/>
  <c r="U16" i="1"/>
  <c r="G16" i="1"/>
  <c r="U15" i="1"/>
  <c r="G15" i="1"/>
  <c r="U14" i="1"/>
  <c r="G14" i="1"/>
  <c r="U13" i="1"/>
  <c r="G13" i="1"/>
  <c r="U12" i="1"/>
  <c r="G12" i="1"/>
  <c r="U11" i="1"/>
  <c r="G11" i="1"/>
  <c r="U10" i="1"/>
  <c r="G10" i="1"/>
  <c r="U9" i="1"/>
  <c r="G9" i="1"/>
  <c r="U8" i="1"/>
  <c r="G7" i="1"/>
  <c r="U7" i="1" s="1"/>
  <c r="K37" i="4" l="1"/>
  <c r="F37" i="4"/>
  <c r="K17" i="4"/>
  <c r="F17" i="4"/>
  <c r="K22" i="4"/>
  <c r="F22" i="4"/>
  <c r="K27" i="4"/>
  <c r="F27" i="4"/>
  <c r="K45" i="4"/>
  <c r="F45" i="4"/>
  <c r="K4" i="4"/>
  <c r="F4" i="4"/>
  <c r="K32" i="4"/>
  <c r="F32" i="4"/>
  <c r="K40" i="4"/>
  <c r="F40" i="4"/>
  <c r="K50" i="4"/>
  <c r="F50" i="4"/>
  <c r="K47" i="4"/>
  <c r="F47" i="4"/>
  <c r="K14" i="4"/>
  <c r="F14" i="4"/>
  <c r="K3" i="4"/>
  <c r="F3" i="4"/>
  <c r="K12" i="4"/>
  <c r="F12" i="4"/>
  <c r="K39" i="4"/>
  <c r="F39" i="4"/>
  <c r="K20" i="4"/>
  <c r="F20" i="4"/>
  <c r="K25" i="4"/>
  <c r="F25" i="4"/>
  <c r="K35" i="4"/>
  <c r="F35" i="4"/>
  <c r="K48" i="4"/>
  <c r="F48" i="4"/>
  <c r="K15" i="4"/>
  <c r="F15" i="4"/>
  <c r="K30" i="4"/>
  <c r="F30" i="4"/>
  <c r="K43" i="4"/>
  <c r="F43" i="4"/>
  <c r="K42" i="4"/>
  <c r="F42" i="4"/>
  <c r="K10" i="4"/>
  <c r="F10" i="4"/>
  <c r="K38" i="4"/>
  <c r="F38" i="4"/>
  <c r="K21" i="4"/>
  <c r="F21" i="4"/>
  <c r="K26" i="4"/>
  <c r="F26" i="4"/>
  <c r="K31" i="4"/>
  <c r="F31" i="4"/>
  <c r="K44" i="4"/>
  <c r="F44" i="4"/>
  <c r="K18" i="4"/>
  <c r="F18" i="4"/>
  <c r="K23" i="4"/>
  <c r="F23" i="4"/>
  <c r="K46" i="4"/>
  <c r="F46" i="4"/>
  <c r="K36" i="4"/>
  <c r="F36" i="4"/>
  <c r="K7" i="4"/>
  <c r="F7" i="4"/>
  <c r="K11" i="4"/>
  <c r="F11" i="4"/>
  <c r="K6" i="4"/>
  <c r="F6" i="4"/>
  <c r="K19" i="4"/>
  <c r="F19" i="4"/>
  <c r="K24" i="4"/>
  <c r="F24" i="4"/>
  <c r="K29" i="4"/>
  <c r="F29" i="4"/>
  <c r="K34" i="4"/>
  <c r="F34" i="4"/>
  <c r="K9" i="4"/>
  <c r="F9" i="4"/>
  <c r="K28" i="4"/>
  <c r="F28" i="4"/>
  <c r="K33" i="4"/>
  <c r="F33" i="4"/>
  <c r="K8" i="4"/>
  <c r="F8" i="4"/>
  <c r="K16" i="4"/>
  <c r="F16" i="4"/>
  <c r="K49" i="4"/>
  <c r="F49" i="4"/>
  <c r="K5" i="4"/>
  <c r="F5" i="4"/>
  <c r="K13" i="4"/>
  <c r="F13" i="4"/>
  <c r="K41" i="4"/>
  <c r="F41" i="4"/>
  <c r="K51" i="4"/>
  <c r="F51" i="4"/>
  <c r="M13" i="4"/>
  <c r="I13" i="4"/>
  <c r="N36" i="4"/>
  <c r="I36" i="4"/>
  <c r="N44" i="4"/>
  <c r="I44" i="4"/>
  <c r="N7" i="4"/>
  <c r="I7" i="4"/>
  <c r="N31" i="4"/>
  <c r="I31" i="4"/>
  <c r="N11" i="4"/>
  <c r="I11" i="4"/>
  <c r="M6" i="4"/>
  <c r="I6" i="4"/>
  <c r="N19" i="4"/>
  <c r="I19" i="4"/>
  <c r="N24" i="4"/>
  <c r="I24" i="4"/>
  <c r="N34" i="4"/>
  <c r="I34" i="4"/>
  <c r="N14" i="4"/>
  <c r="I14" i="4"/>
  <c r="N29" i="4"/>
  <c r="I29" i="4"/>
  <c r="N42" i="4"/>
  <c r="I42" i="4"/>
  <c r="N47" i="4"/>
  <c r="I47" i="4"/>
  <c r="M5" i="4"/>
  <c r="I5" i="4"/>
  <c r="N37" i="4"/>
  <c r="I37" i="4"/>
  <c r="N17" i="4"/>
  <c r="I17" i="4"/>
  <c r="N22" i="4"/>
  <c r="I22" i="4"/>
  <c r="M4" i="4"/>
  <c r="I4" i="4"/>
  <c r="N27" i="4"/>
  <c r="I27" i="4"/>
  <c r="N32" i="4"/>
  <c r="I32" i="4"/>
  <c r="N45" i="4"/>
  <c r="I45" i="4"/>
  <c r="N39" i="4"/>
  <c r="I39" i="4"/>
  <c r="N50" i="4"/>
  <c r="I50" i="4"/>
  <c r="N15" i="4"/>
  <c r="I15" i="4"/>
  <c r="N20" i="4"/>
  <c r="I20" i="4"/>
  <c r="N25" i="4"/>
  <c r="I25" i="4"/>
  <c r="N30" i="4"/>
  <c r="I30" i="4"/>
  <c r="N43" i="4"/>
  <c r="I43" i="4"/>
  <c r="N41" i="4"/>
  <c r="I41" i="4"/>
  <c r="N21" i="4"/>
  <c r="I21" i="4"/>
  <c r="N2" i="4"/>
  <c r="I2" i="4"/>
  <c r="M10" i="4"/>
  <c r="I10" i="4"/>
  <c r="N38" i="4"/>
  <c r="I38" i="4"/>
  <c r="N48" i="4"/>
  <c r="I48" i="4"/>
  <c r="N8" i="4"/>
  <c r="I8" i="4"/>
  <c r="N51" i="4"/>
  <c r="I51" i="4"/>
  <c r="M16" i="4"/>
  <c r="I16" i="4"/>
  <c r="M26" i="4"/>
  <c r="I26" i="4"/>
  <c r="N49" i="4"/>
  <c r="I49" i="4"/>
  <c r="K2" i="4"/>
  <c r="F2" i="4"/>
  <c r="M12" i="4"/>
  <c r="I12" i="4"/>
  <c r="N40" i="4"/>
  <c r="I40" i="4"/>
  <c r="N3" i="4"/>
  <c r="I3" i="4"/>
  <c r="N35" i="4"/>
  <c r="I35" i="4"/>
  <c r="N9" i="4"/>
  <c r="I9" i="4"/>
  <c r="N18" i="4"/>
  <c r="I18" i="4"/>
  <c r="N23" i="4"/>
  <c r="I23" i="4"/>
  <c r="M28" i="4"/>
  <c r="I28" i="4"/>
  <c r="N33" i="4"/>
  <c r="I33" i="4"/>
  <c r="N46" i="4"/>
  <c r="I46" i="4"/>
  <c r="M38" i="4"/>
  <c r="M43" i="4"/>
  <c r="M21" i="4"/>
  <c r="M14" i="4"/>
  <c r="M19" i="4"/>
  <c r="M24" i="4"/>
  <c r="M39" i="4"/>
  <c r="N5" i="4"/>
  <c r="M17" i="4"/>
  <c r="M36" i="4"/>
  <c r="M41" i="4"/>
  <c r="M15" i="4"/>
  <c r="M34" i="4"/>
  <c r="M46" i="4"/>
  <c r="M32" i="4"/>
  <c r="M30" i="4"/>
  <c r="N13" i="4"/>
  <c r="N12" i="4"/>
  <c r="M7" i="4"/>
  <c r="M8" i="4"/>
  <c r="N10" i="4"/>
  <c r="M44" i="4"/>
  <c r="V7" i="1"/>
  <c r="M42" i="4"/>
  <c r="X3" i="4"/>
  <c r="X5" i="4"/>
  <c r="N6" i="4"/>
  <c r="N26" i="4"/>
  <c r="N28" i="4"/>
  <c r="X7" i="4"/>
  <c r="N4" i="4"/>
  <c r="N16" i="4"/>
  <c r="M33" i="4"/>
  <c r="M35" i="4"/>
  <c r="M37" i="4"/>
  <c r="M45" i="4"/>
  <c r="V11" i="1"/>
  <c r="V19" i="1"/>
  <c r="X4" i="4"/>
  <c r="M22" i="4"/>
  <c r="X2" i="4"/>
  <c r="X6" i="4"/>
  <c r="X8" i="4"/>
  <c r="M51" i="4"/>
  <c r="V15" i="1"/>
  <c r="M9" i="4"/>
  <c r="X9" i="4"/>
</calcChain>
</file>

<file path=xl/sharedStrings.xml><?xml version="1.0" encoding="utf-8"?>
<sst xmlns="http://schemas.openxmlformats.org/spreadsheetml/2006/main" count="606" uniqueCount="91">
  <si>
    <t>請    輸    入    參    賽    選    手    資    料</t>
  </si>
  <si>
    <t xml:space="preserve">←填寫資料   </t>
  </si>
  <si>
    <t xml:space="preserve">←點選資料   </t>
  </si>
  <si>
    <t>*</t>
  </si>
  <si>
    <t>填寫完成後請將本報名表、選手照片一起Email至 taipei.sssc@gmail.com，照片命名選手姓名，如:王大明.jpg</t>
  </si>
  <si>
    <t>No.</t>
  </si>
  <si>
    <t>組別*</t>
  </si>
  <si>
    <t>性別*</t>
  </si>
  <si>
    <t>姓名*</t>
  </si>
  <si>
    <t>身分證字號*</t>
  </si>
  <si>
    <t>西元 年/月/日*</t>
  </si>
  <si>
    <t>年齡 (自動)</t>
  </si>
  <si>
    <t>緊急聯絡資訊*</t>
  </si>
  <si>
    <t>第一級:國小一二年級
第二級:國小三四年級
第三級:國小五六年級
第四級:國中組
第五級:高中組
A組:參賽年齡總和 72-99歲 
B組:參賽年齡總和 100-119歲
C組:參賽年齡總和 120-159歲 
D組:參賽年齡總和 160-199歲 
E組:參賽年齡總和 200-239歲 
F組:參賽年齡總和 240歲以上</t>
  </si>
  <si>
    <t>聯絡人</t>
  </si>
  <si>
    <t>電話</t>
  </si>
  <si>
    <t>參賽項目一</t>
  </si>
  <si>
    <t>最佳成績</t>
  </si>
  <si>
    <t>參賽項目二</t>
  </si>
  <si>
    <t>隊伍名稱</t>
  </si>
  <si>
    <t>組別</t>
  </si>
  <si>
    <t>參賽項目</t>
  </si>
  <si>
    <t>隊員</t>
  </si>
  <si>
    <t>年齡</t>
  </si>
  <si>
    <t>總年齡</t>
  </si>
  <si>
    <t>-</t>
  </si>
  <si>
    <t>參賽單位資料(必填)</t>
  </si>
  <si>
    <t>隊伍名稱*</t>
  </si>
  <si>
    <t>個人請填選手姓名</t>
  </si>
  <si>
    <t>領隊教練姓名</t>
  </si>
  <si>
    <t>行動*</t>
  </si>
  <si>
    <t>E-MAIL*</t>
  </si>
  <si>
    <t>通訊地址</t>
  </si>
  <si>
    <t>報名費</t>
  </si>
  <si>
    <t>轉出帳號後五碼*</t>
  </si>
  <si>
    <t>臨櫃存款者，請填"臨櫃"</t>
  </si>
  <si>
    <t>轉出戶名*</t>
  </si>
  <si>
    <t>臨櫃存款者請填"匯款人姓名"</t>
  </si>
  <si>
    <t>轉帳金額*</t>
  </si>
  <si>
    <t>轉帳日期*</t>
  </si>
  <si>
    <t>應繳報名費</t>
  </si>
  <si>
    <t>銀行名稱:</t>
  </si>
  <si>
    <t>台北富邦銀行安和分行</t>
  </si>
  <si>
    <t>帳戶名稱:</t>
  </si>
  <si>
    <t>舞動陽光股分有限公司彰北營業所</t>
  </si>
  <si>
    <t>銀行帳號:</t>
  </si>
  <si>
    <t>82120000190878</t>
  </si>
  <si>
    <t>查詢電話:</t>
  </si>
  <si>
    <t>()</t>
  </si>
  <si>
    <t>編號</t>
  </si>
  <si>
    <t>聯絡人姓名</t>
  </si>
  <si>
    <t>行動</t>
  </si>
  <si>
    <t>E-MAIL</t>
  </si>
  <si>
    <t>地址</t>
  </si>
  <si>
    <t>已繳報名費</t>
  </si>
  <si>
    <t>匯出帳號</t>
  </si>
  <si>
    <t>匯出戶名</t>
  </si>
  <si>
    <t>繳費日期</t>
  </si>
  <si>
    <t>報名總人數</t>
  </si>
  <si>
    <t>接力隊伍數</t>
  </si>
  <si>
    <t>國小12女</t>
  </si>
  <si>
    <t>國小12男</t>
  </si>
  <si>
    <t>國小34女</t>
  </si>
  <si>
    <t>國小34男</t>
  </si>
  <si>
    <t>國小56女</t>
  </si>
  <si>
    <t>國小56男</t>
  </si>
  <si>
    <t>國中女</t>
  </si>
  <si>
    <t>國中男</t>
  </si>
  <si>
    <t>高中女</t>
  </si>
  <si>
    <t>高中男</t>
  </si>
  <si>
    <t>青年女</t>
  </si>
  <si>
    <t>青年男</t>
  </si>
  <si>
    <t>25-34歲級女子組</t>
  </si>
  <si>
    <t>25-34歲級男子組</t>
  </si>
  <si>
    <t>35-44歲級女子組</t>
  </si>
  <si>
    <t>35-44歲級男子組</t>
  </si>
  <si>
    <t>45-54歲級女子組</t>
  </si>
  <si>
    <t>45-54歲級男子組</t>
  </si>
  <si>
    <t>55歲以上女子組</t>
  </si>
  <si>
    <t>55歲以上男子組</t>
  </si>
  <si>
    <t>項目</t>
  </si>
  <si>
    <t>隊名</t>
  </si>
  <si>
    <t>姓名</t>
  </si>
  <si>
    <t>報名成績</t>
  </si>
  <si>
    <t>#REF!</t>
  </si>
  <si>
    <t xml:space="preserve">個人賽
一份報名費限參加3項
</t>
    <phoneticPr fontId="8" type="noConversion"/>
  </si>
  <si>
    <t>填謝完成後請將本報名表、選手照片一起Email至nccscoffice@gmail.com，照片命名選手姓名，如呂小明.jpg</t>
    <phoneticPr fontId="8" type="noConversion"/>
  </si>
  <si>
    <t xml:space="preserve">←必填資料   </t>
    <phoneticPr fontId="8" type="noConversion"/>
  </si>
  <si>
    <t>參賽項目三</t>
    <phoneticPr fontId="8" type="noConversion"/>
  </si>
  <si>
    <t>報名費匯款資料:</t>
    <phoneticPr fontId="8" type="noConversion"/>
  </si>
  <si>
    <t>04-7237777#601洪R、#608張S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</si>
</sst>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9999]###\-####;\(0#\)\ ###\-####"/>
    <numFmt numFmtId="177" formatCode="0000\-000\-000"/>
    <numFmt numFmtId="178" formatCode="yyyy/m/d;@"/>
    <numFmt numFmtId="179" formatCode="0;[Red]0"/>
  </numFmts>
  <fonts count="25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1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color rgb="FFFF0000"/>
      <name val="新細明體"/>
      <family val="1"/>
    </font>
    <font>
      <sz val="11"/>
      <name val="新細明體"/>
      <family val="1"/>
    </font>
    <font>
      <b/>
      <sz val="11"/>
      <name val="新細明體"/>
      <family val="1"/>
    </font>
    <font>
      <sz val="11"/>
      <color rgb="FF000000"/>
      <name val="新細明體"/>
      <family val="2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vertAlign val="superscript"/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rgb="FF0000FF"/>
      <name val="新細明體"/>
      <family val="1"/>
    </font>
    <font>
      <b/>
      <sz val="12"/>
      <color rgb="FFFF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0"/>
      <color rgb="FF000000"/>
      <name val="Times New Roman"/>
      <family val="1"/>
    </font>
    <font>
      <sz val="10"/>
      <color rgb="FF000000"/>
      <name val="新細明體"/>
      <family val="2"/>
    </font>
    <font>
      <sz val="18"/>
      <color rgb="FFFF0000"/>
      <name val="新細明體"/>
      <family val="1"/>
      <charset val="136"/>
    </font>
    <font>
      <b/>
      <sz val="11"/>
      <color rgb="FF000000"/>
      <name val="新細明體"/>
      <family val="1"/>
    </font>
    <font>
      <sz val="11"/>
      <color rgb="FF000000"/>
      <name val="Microsoft JhengHei"/>
      <family val="1"/>
    </font>
    <font>
      <b/>
      <sz val="12"/>
      <color rgb="FF0000FF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DDFE1"/>
      </patternFill>
    </fill>
    <fill>
      <patternFill patternType="solid">
        <fgColor rgb="FFCCEBFF"/>
      </patternFill>
    </fill>
    <fill>
      <patternFill patternType="solid">
        <fgColor rgb="FFFFFF66"/>
      </patternFill>
    </fill>
    <fill>
      <patternFill patternType="solid">
        <fgColor rgb="FFFFFF99"/>
      </patternFill>
    </fill>
    <fill>
      <patternFill patternType="solid">
        <fgColor rgb="FFEDEBE0"/>
      </patternFill>
    </fill>
    <fill>
      <patternFill patternType="solid">
        <fgColor rgb="FFDCE6F0"/>
      </patternFill>
    </fill>
    <fill>
      <patternFill patternType="solid">
        <fgColor rgb="FFDAED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shrinkToFit="1"/>
    </xf>
    <xf numFmtId="1" fontId="7" fillId="3" borderId="1" xfId="0" applyNumberFormat="1" applyFont="1" applyFill="1" applyBorder="1" applyAlignment="1">
      <alignment horizontal="center" vertical="top" shrinkToFi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1" fontId="7" fillId="5" borderId="9" xfId="0" applyNumberFormat="1" applyFont="1" applyFill="1" applyBorder="1" applyAlignment="1">
      <alignment horizontal="center" vertical="top" shrinkToFit="1"/>
    </xf>
    <xf numFmtId="1" fontId="7" fillId="3" borderId="9" xfId="0" applyNumberFormat="1" applyFont="1" applyFill="1" applyBorder="1" applyAlignment="1">
      <alignment horizontal="center" vertical="top" shrinkToFit="1"/>
    </xf>
    <xf numFmtId="176" fontId="7" fillId="5" borderId="9" xfId="0" applyNumberFormat="1" applyFont="1" applyFill="1" applyBorder="1" applyAlignment="1">
      <alignment horizontal="center" vertical="top" shrinkToFit="1"/>
    </xf>
    <xf numFmtId="177" fontId="7" fillId="5" borderId="9" xfId="0" applyNumberFormat="1" applyFont="1" applyFill="1" applyBorder="1" applyAlignment="1">
      <alignment horizontal="center" vertical="top" shrinkToFit="1"/>
    </xf>
    <xf numFmtId="0" fontId="15" fillId="6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1" fontId="18" fillId="8" borderId="1" xfId="0" applyNumberFormat="1" applyFont="1" applyFill="1" applyBorder="1" applyAlignment="1">
      <alignment horizontal="center" vertical="top" shrinkToFit="1"/>
    </xf>
    <xf numFmtId="0" fontId="17" fillId="0" borderId="12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5" fillId="6" borderId="9" xfId="0" applyFont="1" applyFill="1" applyBorder="1" applyAlignment="1">
      <alignment horizontal="center" vertical="top" wrapText="1"/>
    </xf>
    <xf numFmtId="0" fontId="15" fillId="7" borderId="9" xfId="0" applyFont="1" applyFill="1" applyBorder="1" applyAlignment="1">
      <alignment horizontal="center" vertical="top" wrapText="1"/>
    </xf>
    <xf numFmtId="0" fontId="15" fillId="8" borderId="9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1" fontId="18" fillId="6" borderId="9" xfId="0" applyNumberFormat="1" applyFont="1" applyFill="1" applyBorder="1" applyAlignment="1">
      <alignment horizontal="center" vertical="top" shrinkToFit="1"/>
    </xf>
    <xf numFmtId="1" fontId="18" fillId="7" borderId="9" xfId="0" applyNumberFormat="1" applyFont="1" applyFill="1" applyBorder="1" applyAlignment="1">
      <alignment horizontal="center" vertical="top" shrinkToFit="1"/>
    </xf>
    <xf numFmtId="1" fontId="18" fillId="8" borderId="9" xfId="0" applyNumberFormat="1" applyFont="1" applyFill="1" applyBorder="1" applyAlignment="1">
      <alignment horizontal="center" vertical="top" shrinkToFit="1"/>
    </xf>
    <xf numFmtId="0" fontId="15" fillId="0" borderId="5" xfId="0" applyFont="1" applyBorder="1" applyAlignment="1">
      <alignment horizontal="left" vertical="top" wrapText="1"/>
    </xf>
    <xf numFmtId="1" fontId="18" fillId="0" borderId="0" xfId="0" applyNumberFormat="1" applyFont="1" applyAlignment="1">
      <alignment horizontal="left" vertical="top" shrinkToFit="1"/>
    </xf>
    <xf numFmtId="0" fontId="15" fillId="0" borderId="0" xfId="0" applyFont="1" applyAlignment="1">
      <alignment horizontal="center" vertical="top" wrapText="1"/>
    </xf>
    <xf numFmtId="0" fontId="15" fillId="8" borderId="10" xfId="0" applyFont="1" applyFill="1" applyBorder="1" applyAlignment="1">
      <alignment horizontal="left" vertical="top" wrapText="1" indent="2"/>
    </xf>
    <xf numFmtId="1" fontId="18" fillId="8" borderId="10" xfId="0" applyNumberFormat="1" applyFont="1" applyFill="1" applyBorder="1" applyAlignment="1">
      <alignment horizontal="left" vertical="top" indent="2" shrinkToFit="1"/>
    </xf>
    <xf numFmtId="1" fontId="18" fillId="0" borderId="0" xfId="0" applyNumberFormat="1" applyFont="1" applyAlignment="1">
      <alignment horizontal="right" vertical="top" shrinkToFit="1"/>
    </xf>
    <xf numFmtId="0" fontId="15" fillId="7" borderId="1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7" fontId="15" fillId="6" borderId="1" xfId="0" applyNumberFormat="1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47" fontId="18" fillId="8" borderId="1" xfId="0" applyNumberFormat="1" applyFont="1" applyFill="1" applyBorder="1" applyAlignment="1">
      <alignment horizontal="center" vertical="top" shrinkToFit="1"/>
    </xf>
    <xf numFmtId="0" fontId="0" fillId="0" borderId="0" xfId="0"/>
    <xf numFmtId="0" fontId="15" fillId="9" borderId="9" xfId="0" applyFont="1" applyFill="1" applyBorder="1" applyAlignment="1">
      <alignment horizontal="center" vertical="top" wrapText="1"/>
    </xf>
    <xf numFmtId="0" fontId="16" fillId="9" borderId="9" xfId="0" applyFont="1" applyFill="1" applyBorder="1" applyAlignment="1">
      <alignment horizontal="center" vertical="top" wrapText="1"/>
    </xf>
    <xf numFmtId="0" fontId="15" fillId="9" borderId="17" xfId="0" applyFont="1" applyFill="1" applyBorder="1" applyAlignment="1">
      <alignment horizontal="center" vertical="top" wrapText="1"/>
    </xf>
    <xf numFmtId="1" fontId="18" fillId="9" borderId="9" xfId="0" applyNumberFormat="1" applyFont="1" applyFill="1" applyBorder="1" applyAlignment="1">
      <alignment horizontal="center" vertical="top" shrinkToFit="1"/>
    </xf>
    <xf numFmtId="47" fontId="15" fillId="9" borderId="17" xfId="0" applyNumberFormat="1" applyFont="1" applyFill="1" applyBorder="1" applyAlignment="1">
      <alignment horizontal="center" vertical="top" wrapText="1"/>
    </xf>
    <xf numFmtId="1" fontId="18" fillId="10" borderId="9" xfId="0" applyNumberFormat="1" applyFont="1" applyFill="1" applyBorder="1" applyAlignment="1">
      <alignment horizontal="center" vertical="top" shrinkToFit="1"/>
    </xf>
    <xf numFmtId="0" fontId="15" fillId="10" borderId="9" xfId="0" applyFont="1" applyFill="1" applyBorder="1" applyAlignment="1">
      <alignment horizontal="center" vertical="top" wrapText="1"/>
    </xf>
    <xf numFmtId="47" fontId="15" fillId="10" borderId="17" xfId="0" applyNumberFormat="1" applyFont="1" applyFill="1" applyBorder="1" applyAlignment="1">
      <alignment horizontal="center" vertical="top" wrapText="1"/>
    </xf>
    <xf numFmtId="0" fontId="1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9" fillId="3" borderId="16" xfId="0" applyFont="1" applyFill="1" applyBorder="1" applyAlignment="1" applyProtection="1">
      <alignment horizontal="left" wrapText="1"/>
      <protection locked="0"/>
    </xf>
    <xf numFmtId="0" fontId="11" fillId="3" borderId="5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16" xfId="0" applyFont="1" applyFill="1" applyBorder="1" applyAlignment="1" applyProtection="1">
      <alignment horizontal="left" wrapText="1"/>
      <protection locked="0"/>
    </xf>
    <xf numFmtId="179" fontId="14" fillId="0" borderId="16" xfId="0" applyNumberFormat="1" applyFont="1" applyBorder="1" applyAlignment="1" applyProtection="1">
      <alignment horizontal="left" vertical="top" shrinkToFi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" fontId="7" fillId="0" borderId="1" xfId="0" applyNumberFormat="1" applyFont="1" applyBorder="1" applyAlignment="1" applyProtection="1">
      <alignment horizontal="center" vertical="top" shrinkToFi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21" fillId="2" borderId="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47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49" fontId="22" fillId="0" borderId="0" xfId="0" applyNumberFormat="1" applyFont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0" fillId="0" borderId="13" xfId="0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Protection="1">
      <protection locked="0"/>
    </xf>
    <xf numFmtId="0" fontId="24" fillId="0" borderId="7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4" fillId="0" borderId="11" xfId="0" applyFont="1" applyBorder="1" applyProtection="1"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0" fillId="0" borderId="12" xfId="0" applyBorder="1" applyProtection="1">
      <protection locked="0"/>
    </xf>
    <xf numFmtId="0" fontId="0" fillId="0" borderId="4" xfId="0" applyBorder="1" applyProtection="1"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top" wrapText="1"/>
    </xf>
    <xf numFmtId="0" fontId="0" fillId="0" borderId="10" xfId="0" applyBorder="1"/>
    <xf numFmtId="0" fontId="11" fillId="0" borderId="12" xfId="0" applyFont="1" applyBorder="1" applyAlignment="1">
      <alignment horizontal="left" vertical="top" wrapText="1"/>
    </xf>
    <xf numFmtId="0" fontId="0" fillId="0" borderId="12" xfId="0" applyBorder="1"/>
    <xf numFmtId="0" fontId="11" fillId="0" borderId="13" xfId="0" applyFont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1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ipei.sss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topLeftCell="E1" zoomScaleNormal="100" workbookViewId="0">
      <selection activeCell="K7" sqref="K7"/>
    </sheetView>
  </sheetViews>
  <sheetFormatPr defaultColWidth="9.33203125" defaultRowHeight="13.8"/>
  <cols>
    <col min="1" max="1" width="17.6640625" style="55" customWidth="1"/>
    <col min="2" max="2" width="25.77734375" style="55" customWidth="1"/>
    <col min="3" max="3" width="14.109375" style="55" customWidth="1"/>
    <col min="4" max="4" width="18.33203125" style="55" customWidth="1"/>
    <col min="5" max="5" width="21.109375" style="55" customWidth="1"/>
    <col min="6" max="6" width="18.6640625" style="55" customWidth="1"/>
    <col min="7" max="7" width="8.6640625" style="55" customWidth="1"/>
    <col min="8" max="8" width="17.6640625" style="55" customWidth="1"/>
    <col min="9" max="9" width="19.33203125" style="55" customWidth="1"/>
    <col min="10" max="10" width="26" style="55" customWidth="1"/>
    <col min="11" max="11" width="14.6640625" style="55" customWidth="1"/>
    <col min="12" max="12" width="25.44140625" style="55" customWidth="1"/>
    <col min="13" max="13" width="11.44140625" style="55" customWidth="1"/>
    <col min="14" max="14" width="25.44140625" style="55" customWidth="1"/>
    <col min="15" max="15" width="11.44140625" style="55" customWidth="1"/>
    <col min="16" max="16" width="28.77734375" style="55" customWidth="1"/>
    <col min="17" max="17" width="12.6640625" style="55" customWidth="1"/>
    <col min="18" max="18" width="23.44140625" style="55" customWidth="1"/>
    <col min="19" max="19" width="17.77734375" style="55" customWidth="1"/>
    <col min="20" max="20" width="19.33203125" style="55" customWidth="1"/>
    <col min="21" max="22" width="10.6640625" style="55" customWidth="1"/>
    <col min="23" max="23" width="37.6640625" style="55" customWidth="1"/>
    <col min="24" max="25" width="9.33203125" style="55" customWidth="1"/>
    <col min="26" max="16384" width="9.33203125" style="55"/>
  </cols>
  <sheetData>
    <row r="1" spans="1:24" ht="15.7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56"/>
      <c r="Q1" s="56"/>
      <c r="R1" s="56"/>
      <c r="S1" s="56"/>
      <c r="T1" s="56"/>
      <c r="U1" s="56"/>
      <c r="V1" s="56"/>
      <c r="W1" s="56"/>
      <c r="X1" s="56"/>
    </row>
    <row r="2" spans="1:24" ht="15" customHeight="1">
      <c r="A2" s="57"/>
      <c r="B2" s="57"/>
      <c r="C2" s="57"/>
      <c r="D2" s="58"/>
      <c r="E2" s="59" t="s">
        <v>1</v>
      </c>
      <c r="F2" s="60"/>
      <c r="G2" s="82" t="s">
        <v>2</v>
      </c>
      <c r="H2" s="83"/>
      <c r="I2" s="61" t="s">
        <v>3</v>
      </c>
      <c r="J2" s="82" t="s">
        <v>87</v>
      </c>
      <c r="K2" s="83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15.75" customHeight="1">
      <c r="A3" s="54" t="s">
        <v>4</v>
      </c>
      <c r="B3" s="86" t="s">
        <v>86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54"/>
      <c r="Q3" s="54"/>
      <c r="R3" s="54"/>
      <c r="S3" s="54"/>
      <c r="T3" s="54"/>
      <c r="U3" s="54"/>
      <c r="V3" s="54"/>
      <c r="W3" s="54"/>
      <c r="X3" s="54"/>
    </row>
    <row r="4" spans="1:24" ht="34.5" customHeight="1">
      <c r="A4" s="91" t="s">
        <v>5</v>
      </c>
      <c r="B4" s="94" t="s">
        <v>6</v>
      </c>
      <c r="C4" s="97" t="s">
        <v>7</v>
      </c>
      <c r="D4" s="97" t="s">
        <v>8</v>
      </c>
      <c r="E4" s="98" t="s">
        <v>9</v>
      </c>
      <c r="F4" s="101" t="s">
        <v>10</v>
      </c>
      <c r="G4" s="102" t="s">
        <v>11</v>
      </c>
      <c r="H4" s="111" t="s">
        <v>12</v>
      </c>
      <c r="I4" s="112"/>
      <c r="J4" s="113" t="s">
        <v>85</v>
      </c>
      <c r="K4" s="114"/>
      <c r="L4" s="114"/>
      <c r="M4" s="114"/>
      <c r="N4" s="114"/>
      <c r="O4" s="115"/>
      <c r="P4" s="110"/>
      <c r="Q4" s="85"/>
      <c r="R4" s="85"/>
      <c r="S4" s="85"/>
      <c r="T4" s="85"/>
      <c r="U4" s="85"/>
      <c r="V4" s="89"/>
      <c r="W4" s="116" t="s">
        <v>13</v>
      </c>
      <c r="X4" s="57"/>
    </row>
    <row r="5" spans="1:24" ht="44.25" customHeight="1">
      <c r="A5" s="92"/>
      <c r="B5" s="95"/>
      <c r="C5" s="95"/>
      <c r="D5" s="95"/>
      <c r="E5" s="99"/>
      <c r="F5" s="99"/>
      <c r="G5" s="103"/>
      <c r="H5" s="118" t="s">
        <v>14</v>
      </c>
      <c r="I5" s="119" t="s">
        <v>15</v>
      </c>
      <c r="J5" s="104"/>
      <c r="K5" s="87"/>
      <c r="L5" s="87"/>
      <c r="M5" s="87"/>
      <c r="N5" s="87"/>
      <c r="O5" s="90"/>
      <c r="P5" s="92"/>
      <c r="Q5" s="85"/>
      <c r="R5" s="85"/>
      <c r="S5" s="85"/>
      <c r="T5" s="85"/>
      <c r="U5" s="85"/>
      <c r="V5" s="89"/>
      <c r="W5" s="103"/>
      <c r="X5" s="57"/>
    </row>
    <row r="6" spans="1:24" ht="16.5" customHeight="1">
      <c r="A6" s="93"/>
      <c r="B6" s="96"/>
      <c r="C6" s="96"/>
      <c r="D6" s="96"/>
      <c r="E6" s="100"/>
      <c r="F6" s="100"/>
      <c r="G6" s="104"/>
      <c r="H6" s="93"/>
      <c r="I6" s="90"/>
      <c r="J6" s="62" t="s">
        <v>16</v>
      </c>
      <c r="K6" s="62" t="s">
        <v>17</v>
      </c>
      <c r="L6" s="62" t="s">
        <v>18</v>
      </c>
      <c r="M6" s="62" t="s">
        <v>17</v>
      </c>
      <c r="N6" s="62" t="s">
        <v>88</v>
      </c>
      <c r="O6" s="62" t="s">
        <v>17</v>
      </c>
      <c r="P6" s="92"/>
      <c r="Q6" s="63" t="s">
        <v>20</v>
      </c>
      <c r="R6" s="62" t="s">
        <v>21</v>
      </c>
      <c r="S6" s="62" t="s">
        <v>22</v>
      </c>
      <c r="T6" s="62" t="s">
        <v>17</v>
      </c>
      <c r="U6" s="62" t="s">
        <v>23</v>
      </c>
      <c r="V6" s="62" t="s">
        <v>24</v>
      </c>
      <c r="W6" s="103"/>
      <c r="X6" s="64"/>
    </row>
    <row r="7" spans="1:24" ht="15.75" customHeight="1">
      <c r="A7" s="65">
        <v>1</v>
      </c>
      <c r="B7" s="66"/>
      <c r="C7" s="66"/>
      <c r="D7" s="67"/>
      <c r="E7" s="68"/>
      <c r="F7" s="69"/>
      <c r="G7" s="2">
        <f t="shared" ref="G7:G38" ca="1" si="0">IF(ISNUMBER(F7), DATEDIF(F7, TODAY(), "Y"), 0)</f>
        <v>0</v>
      </c>
      <c r="H7" s="70"/>
      <c r="I7" s="71"/>
      <c r="J7" s="66"/>
      <c r="K7" s="72"/>
      <c r="L7" s="66"/>
      <c r="M7" s="72"/>
      <c r="N7" s="66"/>
      <c r="O7" s="72"/>
      <c r="P7" s="92"/>
      <c r="Q7" s="88"/>
      <c r="R7" s="105"/>
      <c r="S7" s="66"/>
      <c r="T7" s="106"/>
      <c r="U7" s="1" t="e">
        <f t="shared" ref="U7:U38" si="1">LOOKUP(S7,$D$7:$D$56,$G$7:$G$56)</f>
        <v>#N/A</v>
      </c>
      <c r="V7" s="107" t="e">
        <f>SUM(U7:U10)</f>
        <v>#N/A</v>
      </c>
      <c r="W7" s="103"/>
      <c r="X7" s="64"/>
    </row>
    <row r="8" spans="1:24" ht="15.75" customHeight="1">
      <c r="A8" s="65">
        <v>2</v>
      </c>
      <c r="B8" s="66"/>
      <c r="C8" s="66"/>
      <c r="D8" s="70"/>
      <c r="E8" s="68"/>
      <c r="F8" s="69"/>
      <c r="G8" s="2">
        <f ca="1">IF(ISNUMBER(F8), DATEDIF(F8, TODAY(), "Y"), 0)</f>
        <v>0</v>
      </c>
      <c r="H8" s="70"/>
      <c r="I8" s="71"/>
      <c r="J8" s="66"/>
      <c r="K8" s="72"/>
      <c r="L8" s="66"/>
      <c r="M8" s="72"/>
      <c r="N8" s="66"/>
      <c r="O8" s="72"/>
      <c r="P8" s="92"/>
      <c r="Q8" s="89"/>
      <c r="R8" s="92"/>
      <c r="S8" s="66"/>
      <c r="T8" s="92"/>
      <c r="U8" s="1" t="e">
        <f t="shared" si="1"/>
        <v>#N/A</v>
      </c>
      <c r="V8" s="108"/>
      <c r="W8" s="103"/>
      <c r="X8" s="64"/>
    </row>
    <row r="9" spans="1:24" ht="15.75" customHeight="1">
      <c r="A9" s="65">
        <v>3</v>
      </c>
      <c r="B9" s="66"/>
      <c r="C9" s="66"/>
      <c r="D9" s="70"/>
      <c r="E9" s="68"/>
      <c r="F9" s="69" t="s">
        <v>25</v>
      </c>
      <c r="G9" s="2">
        <f t="shared" ca="1" si="0"/>
        <v>0</v>
      </c>
      <c r="H9" s="70"/>
      <c r="I9" s="71"/>
      <c r="J9" s="66"/>
      <c r="K9" s="72"/>
      <c r="L9" s="66"/>
      <c r="M9" s="72"/>
      <c r="N9" s="66"/>
      <c r="O9" s="72"/>
      <c r="P9" s="92"/>
      <c r="Q9" s="89"/>
      <c r="R9" s="92"/>
      <c r="S9" s="66"/>
      <c r="T9" s="92"/>
      <c r="U9" s="1" t="e">
        <f t="shared" si="1"/>
        <v>#N/A</v>
      </c>
      <c r="V9" s="108"/>
      <c r="W9" s="103"/>
      <c r="X9" s="64"/>
    </row>
    <row r="10" spans="1:24" ht="15.75" customHeight="1">
      <c r="A10" s="65">
        <v>4</v>
      </c>
      <c r="B10" s="66"/>
      <c r="C10" s="66"/>
      <c r="D10" s="70"/>
      <c r="E10" s="68"/>
      <c r="F10" s="69" t="s">
        <v>25</v>
      </c>
      <c r="G10" s="2">
        <f t="shared" ca="1" si="0"/>
        <v>0</v>
      </c>
      <c r="H10" s="70"/>
      <c r="I10" s="71"/>
      <c r="J10" s="66"/>
      <c r="K10" s="72"/>
      <c r="L10" s="66"/>
      <c r="M10" s="72"/>
      <c r="N10" s="66"/>
      <c r="O10" s="72"/>
      <c r="P10" s="92"/>
      <c r="Q10" s="90"/>
      <c r="R10" s="93"/>
      <c r="S10" s="66"/>
      <c r="T10" s="93"/>
      <c r="U10" s="1" t="e">
        <f t="shared" si="1"/>
        <v>#N/A</v>
      </c>
      <c r="V10" s="109"/>
      <c r="W10" s="103"/>
      <c r="X10" s="64"/>
    </row>
    <row r="11" spans="1:24" ht="15.75" customHeight="1">
      <c r="A11" s="65">
        <v>5</v>
      </c>
      <c r="B11" s="66"/>
      <c r="C11" s="66"/>
      <c r="D11" s="70"/>
      <c r="E11" s="68"/>
      <c r="F11" s="69" t="s">
        <v>25</v>
      </c>
      <c r="G11" s="2">
        <f t="shared" ca="1" si="0"/>
        <v>0</v>
      </c>
      <c r="H11" s="70"/>
      <c r="I11" s="71"/>
      <c r="J11" s="66"/>
      <c r="K11" s="72"/>
      <c r="L11" s="66"/>
      <c r="M11" s="72"/>
      <c r="N11" s="66"/>
      <c r="O11" s="72"/>
      <c r="P11" s="92"/>
      <c r="Q11" s="88"/>
      <c r="R11" s="105"/>
      <c r="S11" s="66"/>
      <c r="T11" s="106"/>
      <c r="U11" s="1" t="e">
        <f t="shared" si="1"/>
        <v>#N/A</v>
      </c>
      <c r="V11" s="107" t="e">
        <f>SUM(U11:U14)</f>
        <v>#N/A</v>
      </c>
      <c r="W11" s="103"/>
      <c r="X11" s="64"/>
    </row>
    <row r="12" spans="1:24" ht="15.75" customHeight="1">
      <c r="A12" s="65">
        <v>6</v>
      </c>
      <c r="B12" s="66"/>
      <c r="C12" s="66"/>
      <c r="D12" s="70"/>
      <c r="E12" s="68"/>
      <c r="F12" s="69" t="s">
        <v>25</v>
      </c>
      <c r="G12" s="2">
        <f t="shared" ca="1" si="0"/>
        <v>0</v>
      </c>
      <c r="H12" s="70"/>
      <c r="I12" s="71"/>
      <c r="J12" s="66"/>
      <c r="K12" s="72"/>
      <c r="L12" s="66"/>
      <c r="M12" s="72"/>
      <c r="N12" s="66"/>
      <c r="O12" s="72"/>
      <c r="P12" s="92"/>
      <c r="Q12" s="89"/>
      <c r="R12" s="92"/>
      <c r="S12" s="66"/>
      <c r="T12" s="92"/>
      <c r="U12" s="1" t="e">
        <f t="shared" si="1"/>
        <v>#N/A</v>
      </c>
      <c r="V12" s="108"/>
      <c r="W12" s="103"/>
      <c r="X12" s="64"/>
    </row>
    <row r="13" spans="1:24" ht="15.75" customHeight="1">
      <c r="A13" s="65">
        <v>7</v>
      </c>
      <c r="B13" s="66"/>
      <c r="C13" s="66"/>
      <c r="D13" s="70"/>
      <c r="E13" s="68"/>
      <c r="F13" s="69" t="s">
        <v>25</v>
      </c>
      <c r="G13" s="2">
        <f t="shared" ca="1" si="0"/>
        <v>0</v>
      </c>
      <c r="H13" s="70"/>
      <c r="I13" s="71"/>
      <c r="J13" s="66"/>
      <c r="K13" s="72"/>
      <c r="L13" s="66"/>
      <c r="M13" s="72"/>
      <c r="N13" s="66"/>
      <c r="O13" s="72"/>
      <c r="P13" s="92"/>
      <c r="Q13" s="89"/>
      <c r="R13" s="92"/>
      <c r="S13" s="66"/>
      <c r="T13" s="92"/>
      <c r="U13" s="1" t="e">
        <f t="shared" si="1"/>
        <v>#N/A</v>
      </c>
      <c r="V13" s="108"/>
      <c r="W13" s="103"/>
      <c r="X13" s="64"/>
    </row>
    <row r="14" spans="1:24" ht="15.75" customHeight="1">
      <c r="A14" s="65">
        <v>8</v>
      </c>
      <c r="B14" s="66"/>
      <c r="C14" s="66"/>
      <c r="D14" s="70"/>
      <c r="E14" s="68"/>
      <c r="F14" s="69" t="s">
        <v>25</v>
      </c>
      <c r="G14" s="2">
        <f t="shared" ca="1" si="0"/>
        <v>0</v>
      </c>
      <c r="H14" s="70"/>
      <c r="I14" s="71"/>
      <c r="J14" s="66"/>
      <c r="K14" s="72"/>
      <c r="L14" s="66"/>
      <c r="M14" s="72"/>
      <c r="N14" s="66"/>
      <c r="O14" s="72"/>
      <c r="P14" s="92"/>
      <c r="Q14" s="90"/>
      <c r="R14" s="93"/>
      <c r="S14" s="66"/>
      <c r="T14" s="93"/>
      <c r="U14" s="1" t="e">
        <f t="shared" si="1"/>
        <v>#N/A</v>
      </c>
      <c r="V14" s="109"/>
      <c r="W14" s="103"/>
      <c r="X14" s="64"/>
    </row>
    <row r="15" spans="1:24" ht="15.75" customHeight="1">
      <c r="A15" s="65">
        <v>9</v>
      </c>
      <c r="B15" s="66"/>
      <c r="C15" s="66"/>
      <c r="D15" s="70"/>
      <c r="E15" s="68"/>
      <c r="F15" s="69" t="s">
        <v>25</v>
      </c>
      <c r="G15" s="2">
        <f t="shared" ca="1" si="0"/>
        <v>0</v>
      </c>
      <c r="H15" s="70"/>
      <c r="I15" s="71"/>
      <c r="J15" s="66"/>
      <c r="K15" s="72"/>
      <c r="L15" s="66"/>
      <c r="M15" s="72"/>
      <c r="N15" s="66"/>
      <c r="O15" s="72"/>
      <c r="P15" s="92"/>
      <c r="Q15" s="88"/>
      <c r="R15" s="105"/>
      <c r="S15" s="66"/>
      <c r="T15" s="106"/>
      <c r="U15" s="1" t="e">
        <f t="shared" si="1"/>
        <v>#N/A</v>
      </c>
      <c r="V15" s="107" t="e">
        <f>SUM(U15:U18)</f>
        <v>#N/A</v>
      </c>
      <c r="W15" s="103"/>
      <c r="X15" s="64"/>
    </row>
    <row r="16" spans="1:24" ht="15.75" customHeight="1">
      <c r="A16" s="65">
        <v>10</v>
      </c>
      <c r="B16" s="66"/>
      <c r="C16" s="66"/>
      <c r="D16" s="70"/>
      <c r="E16" s="68"/>
      <c r="F16" s="69" t="s">
        <v>25</v>
      </c>
      <c r="G16" s="2">
        <f t="shared" ca="1" si="0"/>
        <v>0</v>
      </c>
      <c r="H16" s="70"/>
      <c r="I16" s="71"/>
      <c r="J16" s="66"/>
      <c r="K16" s="72"/>
      <c r="L16" s="66"/>
      <c r="M16" s="72"/>
      <c r="N16" s="66"/>
      <c r="O16" s="72"/>
      <c r="P16" s="92"/>
      <c r="Q16" s="89"/>
      <c r="R16" s="92"/>
      <c r="S16" s="66"/>
      <c r="T16" s="92"/>
      <c r="U16" s="1" t="e">
        <f t="shared" si="1"/>
        <v>#N/A</v>
      </c>
      <c r="V16" s="108"/>
      <c r="W16" s="103"/>
      <c r="X16" s="64"/>
    </row>
    <row r="17" spans="1:24" ht="15.75" customHeight="1">
      <c r="A17" s="65">
        <v>11</v>
      </c>
      <c r="B17" s="66"/>
      <c r="C17" s="66"/>
      <c r="D17" s="70"/>
      <c r="E17" s="68"/>
      <c r="F17" s="69" t="s">
        <v>25</v>
      </c>
      <c r="G17" s="2">
        <f t="shared" ca="1" si="0"/>
        <v>0</v>
      </c>
      <c r="H17" s="70"/>
      <c r="I17" s="71"/>
      <c r="J17" s="66"/>
      <c r="K17" s="72"/>
      <c r="L17" s="66"/>
      <c r="M17" s="72"/>
      <c r="N17" s="66"/>
      <c r="O17" s="72"/>
      <c r="P17" s="92"/>
      <c r="Q17" s="89"/>
      <c r="R17" s="92"/>
      <c r="S17" s="66"/>
      <c r="T17" s="92"/>
      <c r="U17" s="1" t="e">
        <f t="shared" si="1"/>
        <v>#N/A</v>
      </c>
      <c r="V17" s="108"/>
      <c r="W17" s="103"/>
      <c r="X17" s="64"/>
    </row>
    <row r="18" spans="1:24" ht="15.75" customHeight="1">
      <c r="A18" s="65">
        <v>12</v>
      </c>
      <c r="B18" s="66"/>
      <c r="C18" s="66"/>
      <c r="D18" s="70"/>
      <c r="E18" s="68"/>
      <c r="F18" s="69" t="s">
        <v>25</v>
      </c>
      <c r="G18" s="2">
        <f t="shared" ca="1" si="0"/>
        <v>0</v>
      </c>
      <c r="H18" s="70"/>
      <c r="I18" s="71"/>
      <c r="J18" s="66"/>
      <c r="K18" s="72"/>
      <c r="L18" s="66"/>
      <c r="M18" s="72"/>
      <c r="N18" s="66"/>
      <c r="O18" s="72"/>
      <c r="P18" s="92"/>
      <c r="Q18" s="90"/>
      <c r="R18" s="93"/>
      <c r="S18" s="66"/>
      <c r="T18" s="93"/>
      <c r="U18" s="1" t="e">
        <f t="shared" si="1"/>
        <v>#N/A</v>
      </c>
      <c r="V18" s="109"/>
      <c r="W18" s="103"/>
      <c r="X18" s="64"/>
    </row>
    <row r="19" spans="1:24" ht="15.75" customHeight="1">
      <c r="A19" s="65">
        <v>13</v>
      </c>
      <c r="B19" s="66"/>
      <c r="C19" s="66"/>
      <c r="D19" s="70"/>
      <c r="E19" s="68"/>
      <c r="F19" s="69" t="s">
        <v>25</v>
      </c>
      <c r="G19" s="2">
        <f t="shared" ca="1" si="0"/>
        <v>0</v>
      </c>
      <c r="H19" s="70"/>
      <c r="I19" s="71"/>
      <c r="J19" s="66"/>
      <c r="K19" s="72"/>
      <c r="L19" s="66"/>
      <c r="M19" s="72"/>
      <c r="N19" s="66"/>
      <c r="O19" s="72"/>
      <c r="P19" s="92"/>
      <c r="Q19" s="88"/>
      <c r="R19" s="105"/>
      <c r="S19" s="66"/>
      <c r="T19" s="106"/>
      <c r="U19" s="1" t="e">
        <f t="shared" si="1"/>
        <v>#N/A</v>
      </c>
      <c r="V19" s="107" t="e">
        <f>SUM(U19:U22)</f>
        <v>#N/A</v>
      </c>
      <c r="W19" s="103"/>
      <c r="X19" s="64"/>
    </row>
    <row r="20" spans="1:24" ht="15.75" customHeight="1">
      <c r="A20" s="65">
        <v>14</v>
      </c>
      <c r="B20" s="66"/>
      <c r="C20" s="66"/>
      <c r="D20" s="70"/>
      <c r="E20" s="68"/>
      <c r="F20" s="69" t="s">
        <v>25</v>
      </c>
      <c r="G20" s="2">
        <f t="shared" ca="1" si="0"/>
        <v>0</v>
      </c>
      <c r="H20" s="70"/>
      <c r="I20" s="71"/>
      <c r="J20" s="66"/>
      <c r="K20" s="72"/>
      <c r="L20" s="66"/>
      <c r="M20" s="72"/>
      <c r="N20" s="66"/>
      <c r="O20" s="72"/>
      <c r="P20" s="92"/>
      <c r="Q20" s="89"/>
      <c r="R20" s="92"/>
      <c r="S20" s="66"/>
      <c r="T20" s="92"/>
      <c r="U20" s="1" t="e">
        <f t="shared" si="1"/>
        <v>#N/A</v>
      </c>
      <c r="V20" s="108"/>
      <c r="W20" s="103"/>
      <c r="X20" s="64"/>
    </row>
    <row r="21" spans="1:24" ht="15.75" customHeight="1">
      <c r="A21" s="65">
        <v>15</v>
      </c>
      <c r="B21" s="66"/>
      <c r="C21" s="66"/>
      <c r="D21" s="70"/>
      <c r="E21" s="68"/>
      <c r="F21" s="69" t="s">
        <v>25</v>
      </c>
      <c r="G21" s="2">
        <f t="shared" ca="1" si="0"/>
        <v>0</v>
      </c>
      <c r="H21" s="70"/>
      <c r="I21" s="71"/>
      <c r="J21" s="66"/>
      <c r="K21" s="72"/>
      <c r="L21" s="66"/>
      <c r="M21" s="72"/>
      <c r="N21" s="66"/>
      <c r="O21" s="72"/>
      <c r="P21" s="92"/>
      <c r="Q21" s="89"/>
      <c r="R21" s="92"/>
      <c r="S21" s="66"/>
      <c r="T21" s="92"/>
      <c r="U21" s="1" t="e">
        <f t="shared" si="1"/>
        <v>#N/A</v>
      </c>
      <c r="V21" s="108"/>
      <c r="W21" s="117"/>
      <c r="X21" s="64"/>
    </row>
    <row r="22" spans="1:24" ht="15.75" customHeight="1">
      <c r="A22" s="65">
        <v>16</v>
      </c>
      <c r="B22" s="66"/>
      <c r="C22" s="66"/>
      <c r="D22" s="70"/>
      <c r="E22" s="68"/>
      <c r="F22" s="69" t="s">
        <v>25</v>
      </c>
      <c r="G22" s="2">
        <f t="shared" ca="1" si="0"/>
        <v>0</v>
      </c>
      <c r="H22" s="70"/>
      <c r="I22" s="71"/>
      <c r="J22" s="66"/>
      <c r="K22" s="72"/>
      <c r="L22" s="66"/>
      <c r="M22" s="72"/>
      <c r="N22" s="66"/>
      <c r="O22" s="72"/>
      <c r="P22" s="92"/>
      <c r="Q22" s="90"/>
      <c r="R22" s="93"/>
      <c r="S22" s="66"/>
      <c r="T22" s="93"/>
      <c r="U22" s="1" t="e">
        <f t="shared" si="1"/>
        <v>#N/A</v>
      </c>
      <c r="V22" s="109"/>
      <c r="W22" s="73"/>
      <c r="X22" s="64"/>
    </row>
    <row r="23" spans="1:24" ht="15.75" customHeight="1">
      <c r="A23" s="65">
        <v>17</v>
      </c>
      <c r="B23" s="66"/>
      <c r="C23" s="66"/>
      <c r="D23" s="70"/>
      <c r="E23" s="68"/>
      <c r="F23" s="69" t="s">
        <v>25</v>
      </c>
      <c r="G23" s="2">
        <f t="shared" ca="1" si="0"/>
        <v>0</v>
      </c>
      <c r="H23" s="70"/>
      <c r="I23" s="71"/>
      <c r="J23" s="66"/>
      <c r="K23" s="72"/>
      <c r="L23" s="66"/>
      <c r="M23" s="72"/>
      <c r="N23" s="66"/>
      <c r="O23" s="72"/>
      <c r="P23" s="92"/>
      <c r="Q23" s="88"/>
      <c r="R23" s="105"/>
      <c r="S23" s="66"/>
      <c r="T23" s="106"/>
      <c r="U23" s="1" t="e">
        <f t="shared" si="1"/>
        <v>#N/A</v>
      </c>
      <c r="V23" s="107" t="e">
        <f>SUM(U23:U26)</f>
        <v>#N/A</v>
      </c>
      <c r="W23" s="73"/>
      <c r="X23" s="64"/>
    </row>
    <row r="24" spans="1:24" ht="15.75" customHeight="1">
      <c r="A24" s="65">
        <v>18</v>
      </c>
      <c r="B24" s="66"/>
      <c r="C24" s="66"/>
      <c r="D24" s="70"/>
      <c r="E24" s="68"/>
      <c r="F24" s="69" t="s">
        <v>25</v>
      </c>
      <c r="G24" s="2">
        <f t="shared" ca="1" si="0"/>
        <v>0</v>
      </c>
      <c r="H24" s="70"/>
      <c r="I24" s="71"/>
      <c r="J24" s="66"/>
      <c r="K24" s="72"/>
      <c r="L24" s="66"/>
      <c r="M24" s="72"/>
      <c r="N24" s="66"/>
      <c r="O24" s="72"/>
      <c r="P24" s="92"/>
      <c r="Q24" s="89"/>
      <c r="R24" s="92"/>
      <c r="S24" s="66"/>
      <c r="T24" s="92"/>
      <c r="U24" s="1" t="e">
        <f t="shared" si="1"/>
        <v>#N/A</v>
      </c>
      <c r="V24" s="108"/>
      <c r="W24" s="73"/>
      <c r="X24" s="64"/>
    </row>
    <row r="25" spans="1:24" ht="15.75" customHeight="1">
      <c r="A25" s="65">
        <v>19</v>
      </c>
      <c r="B25" s="66"/>
      <c r="C25" s="66"/>
      <c r="D25" s="70"/>
      <c r="E25" s="68"/>
      <c r="F25" s="69" t="s">
        <v>25</v>
      </c>
      <c r="G25" s="2">
        <f t="shared" ca="1" si="0"/>
        <v>0</v>
      </c>
      <c r="H25" s="70"/>
      <c r="I25" s="71"/>
      <c r="J25" s="66"/>
      <c r="K25" s="72"/>
      <c r="L25" s="66"/>
      <c r="M25" s="72"/>
      <c r="N25" s="66"/>
      <c r="O25" s="72"/>
      <c r="P25" s="92"/>
      <c r="Q25" s="89"/>
      <c r="R25" s="92"/>
      <c r="S25" s="66"/>
      <c r="T25" s="92"/>
      <c r="U25" s="1" t="e">
        <f t="shared" si="1"/>
        <v>#N/A</v>
      </c>
      <c r="V25" s="108"/>
      <c r="W25" s="73"/>
      <c r="X25" s="64"/>
    </row>
    <row r="26" spans="1:24" ht="15.75" customHeight="1">
      <c r="A26" s="65">
        <v>20</v>
      </c>
      <c r="B26" s="66"/>
      <c r="C26" s="66"/>
      <c r="D26" s="70"/>
      <c r="E26" s="68"/>
      <c r="F26" s="69" t="s">
        <v>25</v>
      </c>
      <c r="G26" s="2">
        <f t="shared" ca="1" si="0"/>
        <v>0</v>
      </c>
      <c r="H26" s="70"/>
      <c r="I26" s="71"/>
      <c r="J26" s="66"/>
      <c r="K26" s="72"/>
      <c r="L26" s="66"/>
      <c r="M26" s="72"/>
      <c r="N26" s="66"/>
      <c r="O26" s="72"/>
      <c r="P26" s="92"/>
      <c r="Q26" s="90"/>
      <c r="R26" s="93"/>
      <c r="S26" s="66"/>
      <c r="T26" s="93"/>
      <c r="U26" s="1" t="e">
        <f t="shared" si="1"/>
        <v>#N/A</v>
      </c>
      <c r="V26" s="109"/>
      <c r="W26" s="73"/>
      <c r="X26" s="64"/>
    </row>
    <row r="27" spans="1:24" ht="15.75" customHeight="1">
      <c r="A27" s="65">
        <v>21</v>
      </c>
      <c r="B27" s="66"/>
      <c r="C27" s="66"/>
      <c r="D27" s="70"/>
      <c r="E27" s="68"/>
      <c r="F27" s="69" t="s">
        <v>25</v>
      </c>
      <c r="G27" s="2">
        <f t="shared" ca="1" si="0"/>
        <v>0</v>
      </c>
      <c r="H27" s="70"/>
      <c r="I27" s="71"/>
      <c r="J27" s="66"/>
      <c r="K27" s="72"/>
      <c r="L27" s="66"/>
      <c r="M27" s="72"/>
      <c r="N27" s="66"/>
      <c r="O27" s="72"/>
      <c r="P27" s="92"/>
      <c r="Q27" s="88"/>
      <c r="R27" s="105"/>
      <c r="S27" s="66"/>
      <c r="T27" s="106"/>
      <c r="U27" s="1" t="e">
        <f t="shared" si="1"/>
        <v>#N/A</v>
      </c>
      <c r="V27" s="107" t="e">
        <f>SUM(U27:U30)</f>
        <v>#N/A</v>
      </c>
      <c r="W27" s="73"/>
      <c r="X27" s="64"/>
    </row>
    <row r="28" spans="1:24" ht="15.75" customHeight="1">
      <c r="A28" s="65">
        <v>22</v>
      </c>
      <c r="B28" s="66"/>
      <c r="C28" s="66"/>
      <c r="D28" s="70"/>
      <c r="E28" s="68"/>
      <c r="F28" s="69" t="s">
        <v>25</v>
      </c>
      <c r="G28" s="2">
        <f t="shared" ca="1" si="0"/>
        <v>0</v>
      </c>
      <c r="H28" s="70"/>
      <c r="I28" s="71"/>
      <c r="J28" s="66"/>
      <c r="K28" s="72"/>
      <c r="L28" s="66"/>
      <c r="M28" s="72"/>
      <c r="N28" s="66"/>
      <c r="O28" s="72"/>
      <c r="P28" s="92"/>
      <c r="Q28" s="89"/>
      <c r="R28" s="92"/>
      <c r="S28" s="66"/>
      <c r="T28" s="92"/>
      <c r="U28" s="1" t="e">
        <f t="shared" si="1"/>
        <v>#N/A</v>
      </c>
      <c r="V28" s="108"/>
      <c r="W28" s="73"/>
      <c r="X28" s="64"/>
    </row>
    <row r="29" spans="1:24" ht="15.75" customHeight="1">
      <c r="A29" s="65">
        <v>23</v>
      </c>
      <c r="B29" s="66"/>
      <c r="C29" s="66"/>
      <c r="D29" s="70"/>
      <c r="E29" s="68"/>
      <c r="F29" s="69" t="s">
        <v>25</v>
      </c>
      <c r="G29" s="2">
        <f t="shared" ca="1" si="0"/>
        <v>0</v>
      </c>
      <c r="H29" s="70"/>
      <c r="I29" s="71"/>
      <c r="J29" s="66"/>
      <c r="K29" s="72"/>
      <c r="L29" s="66"/>
      <c r="M29" s="72"/>
      <c r="N29" s="66"/>
      <c r="O29" s="72"/>
      <c r="P29" s="92"/>
      <c r="Q29" s="89"/>
      <c r="R29" s="92"/>
      <c r="S29" s="66"/>
      <c r="T29" s="92"/>
      <c r="U29" s="1" t="e">
        <f t="shared" si="1"/>
        <v>#N/A</v>
      </c>
      <c r="V29" s="108"/>
      <c r="W29" s="73"/>
      <c r="X29" s="64"/>
    </row>
    <row r="30" spans="1:24" ht="15.75" customHeight="1">
      <c r="A30" s="65">
        <v>24</v>
      </c>
      <c r="B30" s="66"/>
      <c r="C30" s="66"/>
      <c r="D30" s="70"/>
      <c r="E30" s="68"/>
      <c r="F30" s="69" t="s">
        <v>25</v>
      </c>
      <c r="G30" s="2">
        <f t="shared" ca="1" si="0"/>
        <v>0</v>
      </c>
      <c r="H30" s="70"/>
      <c r="I30" s="71"/>
      <c r="J30" s="66"/>
      <c r="K30" s="72"/>
      <c r="L30" s="66"/>
      <c r="M30" s="72"/>
      <c r="N30" s="66"/>
      <c r="O30" s="72"/>
      <c r="P30" s="92"/>
      <c r="Q30" s="90"/>
      <c r="R30" s="93"/>
      <c r="S30" s="66"/>
      <c r="T30" s="93"/>
      <c r="U30" s="1" t="e">
        <f t="shared" si="1"/>
        <v>#N/A</v>
      </c>
      <c r="V30" s="109"/>
      <c r="W30" s="73"/>
      <c r="X30" s="64"/>
    </row>
    <row r="31" spans="1:24" ht="15.75" customHeight="1">
      <c r="A31" s="65">
        <v>25</v>
      </c>
      <c r="B31" s="66"/>
      <c r="C31" s="66"/>
      <c r="D31" s="70"/>
      <c r="E31" s="68"/>
      <c r="F31" s="69" t="s">
        <v>25</v>
      </c>
      <c r="G31" s="2">
        <f t="shared" ca="1" si="0"/>
        <v>0</v>
      </c>
      <c r="H31" s="70"/>
      <c r="I31" s="71"/>
      <c r="J31" s="66"/>
      <c r="K31" s="72"/>
      <c r="L31" s="66"/>
      <c r="M31" s="72"/>
      <c r="N31" s="66"/>
      <c r="O31" s="72"/>
      <c r="P31" s="92"/>
      <c r="Q31" s="88"/>
      <c r="R31" s="105"/>
      <c r="S31" s="66"/>
      <c r="T31" s="106"/>
      <c r="U31" s="1" t="e">
        <f t="shared" si="1"/>
        <v>#N/A</v>
      </c>
      <c r="V31" s="107" t="e">
        <f>SUM(U31:U34)</f>
        <v>#N/A</v>
      </c>
      <c r="W31" s="73"/>
      <c r="X31" s="64"/>
    </row>
    <row r="32" spans="1:24" ht="15.75" customHeight="1">
      <c r="A32" s="65">
        <v>26</v>
      </c>
      <c r="B32" s="66"/>
      <c r="C32" s="66"/>
      <c r="D32" s="70"/>
      <c r="E32" s="68"/>
      <c r="F32" s="69" t="s">
        <v>25</v>
      </c>
      <c r="G32" s="2">
        <f t="shared" ca="1" si="0"/>
        <v>0</v>
      </c>
      <c r="H32" s="70"/>
      <c r="I32" s="71"/>
      <c r="J32" s="66"/>
      <c r="K32" s="72"/>
      <c r="L32" s="66"/>
      <c r="M32" s="72"/>
      <c r="N32" s="66"/>
      <c r="O32" s="72"/>
      <c r="P32" s="92"/>
      <c r="Q32" s="89"/>
      <c r="R32" s="92"/>
      <c r="S32" s="66"/>
      <c r="T32" s="92"/>
      <c r="U32" s="1" t="e">
        <f t="shared" si="1"/>
        <v>#N/A</v>
      </c>
      <c r="V32" s="108"/>
      <c r="W32" s="73"/>
      <c r="X32" s="64"/>
    </row>
    <row r="33" spans="1:24" ht="15.75" customHeight="1">
      <c r="A33" s="65">
        <v>27</v>
      </c>
      <c r="B33" s="66"/>
      <c r="C33" s="66"/>
      <c r="D33" s="70"/>
      <c r="E33" s="68"/>
      <c r="F33" s="69" t="s">
        <v>25</v>
      </c>
      <c r="G33" s="2">
        <f t="shared" ca="1" si="0"/>
        <v>0</v>
      </c>
      <c r="H33" s="70"/>
      <c r="I33" s="71"/>
      <c r="J33" s="66"/>
      <c r="K33" s="72"/>
      <c r="L33" s="66"/>
      <c r="M33" s="72"/>
      <c r="N33" s="66"/>
      <c r="O33" s="72"/>
      <c r="P33" s="92"/>
      <c r="Q33" s="89"/>
      <c r="R33" s="92"/>
      <c r="S33" s="66"/>
      <c r="T33" s="92"/>
      <c r="U33" s="1" t="e">
        <f t="shared" si="1"/>
        <v>#N/A</v>
      </c>
      <c r="V33" s="108"/>
      <c r="W33" s="73"/>
      <c r="X33" s="64"/>
    </row>
    <row r="34" spans="1:24" ht="15.75" customHeight="1">
      <c r="A34" s="65">
        <v>28</v>
      </c>
      <c r="B34" s="66"/>
      <c r="C34" s="66"/>
      <c r="D34" s="70"/>
      <c r="E34" s="68"/>
      <c r="F34" s="69" t="s">
        <v>25</v>
      </c>
      <c r="G34" s="2">
        <f t="shared" ca="1" si="0"/>
        <v>0</v>
      </c>
      <c r="H34" s="70"/>
      <c r="I34" s="71"/>
      <c r="J34" s="66"/>
      <c r="K34" s="72"/>
      <c r="L34" s="66"/>
      <c r="M34" s="72"/>
      <c r="N34" s="66"/>
      <c r="O34" s="72"/>
      <c r="P34" s="92"/>
      <c r="Q34" s="90"/>
      <c r="R34" s="93"/>
      <c r="S34" s="66"/>
      <c r="T34" s="93"/>
      <c r="U34" s="1" t="e">
        <f t="shared" si="1"/>
        <v>#N/A</v>
      </c>
      <c r="V34" s="109"/>
      <c r="W34" s="73"/>
      <c r="X34" s="64"/>
    </row>
    <row r="35" spans="1:24" ht="15.75" customHeight="1">
      <c r="A35" s="65">
        <v>29</v>
      </c>
      <c r="B35" s="66"/>
      <c r="C35" s="66"/>
      <c r="D35" s="70"/>
      <c r="E35" s="68"/>
      <c r="F35" s="69" t="s">
        <v>25</v>
      </c>
      <c r="G35" s="2">
        <f t="shared" ca="1" si="0"/>
        <v>0</v>
      </c>
      <c r="H35" s="70"/>
      <c r="I35" s="71"/>
      <c r="J35" s="66"/>
      <c r="K35" s="72"/>
      <c r="L35" s="66"/>
      <c r="M35" s="72"/>
      <c r="N35" s="66"/>
      <c r="O35" s="72"/>
      <c r="P35" s="92"/>
      <c r="Q35" s="88"/>
      <c r="R35" s="105"/>
      <c r="S35" s="66"/>
      <c r="T35" s="106"/>
      <c r="U35" s="1" t="e">
        <f t="shared" si="1"/>
        <v>#N/A</v>
      </c>
      <c r="V35" s="107" t="e">
        <f>SUM(U35:U38)</f>
        <v>#N/A</v>
      </c>
      <c r="W35" s="73"/>
      <c r="X35" s="64"/>
    </row>
    <row r="36" spans="1:24" ht="15.75" customHeight="1">
      <c r="A36" s="65">
        <v>30</v>
      </c>
      <c r="B36" s="66"/>
      <c r="C36" s="66"/>
      <c r="D36" s="70"/>
      <c r="E36" s="68"/>
      <c r="F36" s="69" t="s">
        <v>25</v>
      </c>
      <c r="G36" s="2">
        <f t="shared" ca="1" si="0"/>
        <v>0</v>
      </c>
      <c r="H36" s="70"/>
      <c r="I36" s="71"/>
      <c r="J36" s="66"/>
      <c r="K36" s="72"/>
      <c r="L36" s="66"/>
      <c r="M36" s="72"/>
      <c r="N36" s="66"/>
      <c r="O36" s="72"/>
      <c r="P36" s="92"/>
      <c r="Q36" s="89"/>
      <c r="R36" s="92"/>
      <c r="S36" s="66"/>
      <c r="T36" s="92"/>
      <c r="U36" s="1" t="e">
        <f t="shared" si="1"/>
        <v>#N/A</v>
      </c>
      <c r="V36" s="108"/>
      <c r="W36" s="73"/>
      <c r="X36" s="64"/>
    </row>
    <row r="37" spans="1:24" ht="15.75" customHeight="1">
      <c r="A37" s="65">
        <v>31</v>
      </c>
      <c r="B37" s="66"/>
      <c r="C37" s="66"/>
      <c r="D37" s="70"/>
      <c r="E37" s="68"/>
      <c r="F37" s="69" t="s">
        <v>25</v>
      </c>
      <c r="G37" s="2">
        <f t="shared" ca="1" si="0"/>
        <v>0</v>
      </c>
      <c r="H37" s="70"/>
      <c r="I37" s="71"/>
      <c r="J37" s="66"/>
      <c r="K37" s="72"/>
      <c r="L37" s="66"/>
      <c r="M37" s="72"/>
      <c r="N37" s="66"/>
      <c r="O37" s="72"/>
      <c r="P37" s="92"/>
      <c r="Q37" s="89"/>
      <c r="R37" s="92"/>
      <c r="S37" s="66"/>
      <c r="T37" s="92"/>
      <c r="U37" s="1" t="e">
        <f t="shared" si="1"/>
        <v>#N/A</v>
      </c>
      <c r="V37" s="108"/>
      <c r="W37" s="73"/>
      <c r="X37" s="64"/>
    </row>
    <row r="38" spans="1:24" ht="15.75" customHeight="1">
      <c r="A38" s="65">
        <v>32</v>
      </c>
      <c r="B38" s="66"/>
      <c r="C38" s="66"/>
      <c r="D38" s="70"/>
      <c r="E38" s="68"/>
      <c r="F38" s="69" t="s">
        <v>25</v>
      </c>
      <c r="G38" s="2">
        <f t="shared" ca="1" si="0"/>
        <v>0</v>
      </c>
      <c r="H38" s="70"/>
      <c r="I38" s="71"/>
      <c r="J38" s="66"/>
      <c r="K38" s="72"/>
      <c r="L38" s="66"/>
      <c r="M38" s="72"/>
      <c r="N38" s="66"/>
      <c r="O38" s="72"/>
      <c r="P38" s="92"/>
      <c r="Q38" s="90"/>
      <c r="R38" s="93"/>
      <c r="S38" s="66"/>
      <c r="T38" s="93"/>
      <c r="U38" s="1" t="e">
        <f t="shared" si="1"/>
        <v>#N/A</v>
      </c>
      <c r="V38" s="109"/>
      <c r="W38" s="73"/>
      <c r="X38" s="64"/>
    </row>
    <row r="39" spans="1:24" ht="15.75" customHeight="1">
      <c r="A39" s="65">
        <v>33</v>
      </c>
      <c r="B39" s="66"/>
      <c r="C39" s="66"/>
      <c r="D39" s="70"/>
      <c r="E39" s="68"/>
      <c r="F39" s="69" t="s">
        <v>25</v>
      </c>
      <c r="G39" s="2">
        <f t="shared" ref="G39:G56" ca="1" si="2">IF(ISNUMBER(F39), DATEDIF(F39, TODAY(), "Y"), 0)</f>
        <v>0</v>
      </c>
      <c r="H39" s="70"/>
      <c r="I39" s="71"/>
      <c r="J39" s="66"/>
      <c r="K39" s="72"/>
      <c r="L39" s="66"/>
      <c r="M39" s="72"/>
      <c r="N39" s="66"/>
      <c r="O39" s="72"/>
      <c r="P39" s="74"/>
      <c r="Q39" s="75"/>
      <c r="R39" s="75"/>
      <c r="S39" s="75"/>
      <c r="T39" s="75"/>
      <c r="U39" s="75"/>
      <c r="V39" s="75"/>
      <c r="W39" s="75"/>
      <c r="X39" s="64"/>
    </row>
    <row r="40" spans="1:24" ht="15.75" customHeight="1">
      <c r="A40" s="65">
        <v>34</v>
      </c>
      <c r="B40" s="66"/>
      <c r="C40" s="66"/>
      <c r="D40" s="70"/>
      <c r="E40" s="68"/>
      <c r="F40" s="69" t="s">
        <v>25</v>
      </c>
      <c r="G40" s="2">
        <f t="shared" ca="1" si="2"/>
        <v>0</v>
      </c>
      <c r="H40" s="70"/>
      <c r="I40" s="71"/>
      <c r="J40" s="66"/>
      <c r="K40" s="72"/>
      <c r="L40" s="66"/>
      <c r="M40" s="72"/>
      <c r="N40" s="66"/>
      <c r="O40" s="72"/>
      <c r="P40" s="74"/>
      <c r="Q40" s="75"/>
      <c r="R40" s="75"/>
      <c r="S40" s="75"/>
      <c r="T40" s="75"/>
      <c r="U40" s="75"/>
      <c r="V40" s="75"/>
      <c r="W40" s="75"/>
      <c r="X40" s="64"/>
    </row>
    <row r="41" spans="1:24" ht="15.75" customHeight="1">
      <c r="A41" s="65">
        <v>35</v>
      </c>
      <c r="B41" s="66"/>
      <c r="C41" s="66"/>
      <c r="D41" s="70"/>
      <c r="E41" s="68"/>
      <c r="F41" s="69" t="s">
        <v>25</v>
      </c>
      <c r="G41" s="2">
        <f t="shared" ca="1" si="2"/>
        <v>0</v>
      </c>
      <c r="H41" s="70"/>
      <c r="I41" s="71"/>
      <c r="J41" s="66"/>
      <c r="K41" s="72"/>
      <c r="L41" s="66"/>
      <c r="M41" s="72"/>
      <c r="N41" s="66"/>
      <c r="O41" s="72"/>
      <c r="P41" s="74"/>
      <c r="Q41" s="75"/>
      <c r="R41" s="75"/>
      <c r="S41" s="75"/>
      <c r="T41" s="75"/>
      <c r="U41" s="75"/>
      <c r="V41" s="75"/>
      <c r="W41" s="75"/>
      <c r="X41" s="64"/>
    </row>
    <row r="42" spans="1:24" ht="15.75" customHeight="1">
      <c r="A42" s="65">
        <v>36</v>
      </c>
      <c r="B42" s="66"/>
      <c r="C42" s="66"/>
      <c r="D42" s="70"/>
      <c r="E42" s="68"/>
      <c r="F42" s="69" t="s">
        <v>25</v>
      </c>
      <c r="G42" s="2">
        <f t="shared" ca="1" si="2"/>
        <v>0</v>
      </c>
      <c r="H42" s="70"/>
      <c r="I42" s="71"/>
      <c r="J42" s="66"/>
      <c r="K42" s="72"/>
      <c r="L42" s="66"/>
      <c r="M42" s="72"/>
      <c r="N42" s="66"/>
      <c r="O42" s="72"/>
      <c r="P42" s="74"/>
      <c r="Q42" s="75"/>
      <c r="R42" s="75"/>
      <c r="S42" s="75"/>
      <c r="T42" s="75"/>
      <c r="U42" s="75"/>
      <c r="V42" s="75"/>
      <c r="W42" s="75"/>
      <c r="X42" s="64"/>
    </row>
    <row r="43" spans="1:24" ht="15.75" customHeight="1">
      <c r="A43" s="65">
        <v>37</v>
      </c>
      <c r="B43" s="66"/>
      <c r="C43" s="66"/>
      <c r="D43" s="70"/>
      <c r="E43" s="68"/>
      <c r="F43" s="69" t="s">
        <v>25</v>
      </c>
      <c r="G43" s="2">
        <f t="shared" ca="1" si="2"/>
        <v>0</v>
      </c>
      <c r="H43" s="70"/>
      <c r="I43" s="71"/>
      <c r="J43" s="66"/>
      <c r="K43" s="72"/>
      <c r="L43" s="66"/>
      <c r="M43" s="72"/>
      <c r="N43" s="66"/>
      <c r="O43" s="72"/>
      <c r="P43" s="74"/>
      <c r="Q43" s="75"/>
      <c r="R43" s="75"/>
      <c r="S43" s="75"/>
      <c r="T43" s="75"/>
      <c r="U43" s="75"/>
      <c r="V43" s="75"/>
      <c r="W43" s="75"/>
      <c r="X43" s="64"/>
    </row>
    <row r="44" spans="1:24" ht="15.75" customHeight="1">
      <c r="A44" s="65">
        <v>38</v>
      </c>
      <c r="B44" s="66"/>
      <c r="C44" s="66"/>
      <c r="D44" s="70"/>
      <c r="E44" s="68"/>
      <c r="F44" s="69" t="s">
        <v>25</v>
      </c>
      <c r="G44" s="2">
        <f t="shared" ca="1" si="2"/>
        <v>0</v>
      </c>
      <c r="H44" s="70"/>
      <c r="I44" s="71"/>
      <c r="J44" s="66"/>
      <c r="K44" s="72"/>
      <c r="L44" s="66"/>
      <c r="M44" s="72"/>
      <c r="N44" s="66"/>
      <c r="O44" s="72"/>
      <c r="P44" s="74"/>
      <c r="Q44" s="75"/>
      <c r="R44" s="75"/>
      <c r="S44" s="75"/>
      <c r="T44" s="75"/>
      <c r="U44" s="75"/>
      <c r="V44" s="75"/>
      <c r="W44" s="75"/>
      <c r="X44" s="64"/>
    </row>
    <row r="45" spans="1:24" ht="15.75" customHeight="1">
      <c r="A45" s="65">
        <v>39</v>
      </c>
      <c r="B45" s="66"/>
      <c r="C45" s="66"/>
      <c r="D45" s="70"/>
      <c r="E45" s="68"/>
      <c r="F45" s="69" t="s">
        <v>25</v>
      </c>
      <c r="G45" s="2">
        <f t="shared" ca="1" si="2"/>
        <v>0</v>
      </c>
      <c r="H45" s="70"/>
      <c r="I45" s="71"/>
      <c r="J45" s="66"/>
      <c r="K45" s="72"/>
      <c r="L45" s="66"/>
      <c r="M45" s="72"/>
      <c r="N45" s="66"/>
      <c r="O45" s="72"/>
      <c r="P45" s="74"/>
      <c r="Q45" s="75"/>
      <c r="R45" s="75"/>
      <c r="S45" s="75"/>
      <c r="T45" s="75"/>
      <c r="U45" s="75"/>
      <c r="V45" s="75"/>
      <c r="W45" s="75"/>
      <c r="X45" s="64"/>
    </row>
    <row r="46" spans="1:24" ht="15.75" customHeight="1">
      <c r="A46" s="65">
        <v>40</v>
      </c>
      <c r="B46" s="66"/>
      <c r="C46" s="66"/>
      <c r="D46" s="70"/>
      <c r="E46" s="68"/>
      <c r="F46" s="69" t="s">
        <v>25</v>
      </c>
      <c r="G46" s="2">
        <f t="shared" ca="1" si="2"/>
        <v>0</v>
      </c>
      <c r="H46" s="70"/>
      <c r="I46" s="71"/>
      <c r="J46" s="66"/>
      <c r="K46" s="72"/>
      <c r="L46" s="66"/>
      <c r="M46" s="72"/>
      <c r="N46" s="66"/>
      <c r="O46" s="72"/>
      <c r="P46" s="74"/>
      <c r="Q46" s="75"/>
      <c r="R46" s="75"/>
      <c r="S46" s="75"/>
      <c r="T46" s="75"/>
      <c r="U46" s="75"/>
      <c r="V46" s="75"/>
      <c r="W46" s="75"/>
      <c r="X46" s="64"/>
    </row>
    <row r="47" spans="1:24" ht="15.75" customHeight="1">
      <c r="A47" s="65">
        <v>41</v>
      </c>
      <c r="B47" s="66"/>
      <c r="C47" s="66"/>
      <c r="D47" s="70"/>
      <c r="E47" s="68"/>
      <c r="F47" s="69" t="s">
        <v>25</v>
      </c>
      <c r="G47" s="2">
        <f t="shared" ca="1" si="2"/>
        <v>0</v>
      </c>
      <c r="H47" s="70"/>
      <c r="I47" s="71"/>
      <c r="J47" s="66"/>
      <c r="K47" s="72"/>
      <c r="L47" s="66"/>
      <c r="M47" s="72"/>
      <c r="N47" s="66"/>
      <c r="O47" s="72"/>
      <c r="P47" s="74"/>
      <c r="Q47" s="75"/>
      <c r="R47" s="75"/>
      <c r="S47" s="75"/>
      <c r="T47" s="75"/>
      <c r="U47" s="75"/>
      <c r="V47" s="75"/>
      <c r="W47" s="75"/>
      <c r="X47" s="64"/>
    </row>
    <row r="48" spans="1:24" ht="15.75" customHeight="1">
      <c r="A48" s="65">
        <v>42</v>
      </c>
      <c r="B48" s="66"/>
      <c r="C48" s="66"/>
      <c r="D48" s="70"/>
      <c r="E48" s="68"/>
      <c r="F48" s="69" t="s">
        <v>25</v>
      </c>
      <c r="G48" s="2">
        <f t="shared" ca="1" si="2"/>
        <v>0</v>
      </c>
      <c r="H48" s="70"/>
      <c r="I48" s="71"/>
      <c r="J48" s="66"/>
      <c r="K48" s="72"/>
      <c r="L48" s="66"/>
      <c r="M48" s="72"/>
      <c r="N48" s="66"/>
      <c r="O48" s="72"/>
      <c r="P48" s="74"/>
      <c r="Q48" s="75"/>
      <c r="R48" s="75"/>
      <c r="S48" s="75"/>
      <c r="T48" s="75"/>
      <c r="U48" s="75"/>
      <c r="V48" s="75"/>
      <c r="W48" s="75"/>
      <c r="X48" s="64"/>
    </row>
    <row r="49" spans="1:24" ht="15.75" customHeight="1">
      <c r="A49" s="65">
        <v>43</v>
      </c>
      <c r="B49" s="66"/>
      <c r="C49" s="66"/>
      <c r="D49" s="70"/>
      <c r="E49" s="68"/>
      <c r="F49" s="69" t="s">
        <v>25</v>
      </c>
      <c r="G49" s="2">
        <f t="shared" ca="1" si="2"/>
        <v>0</v>
      </c>
      <c r="H49" s="70"/>
      <c r="I49" s="71"/>
      <c r="J49" s="66"/>
      <c r="K49" s="72"/>
      <c r="L49" s="66"/>
      <c r="M49" s="72"/>
      <c r="N49" s="66"/>
      <c r="O49" s="72"/>
      <c r="P49" s="74"/>
      <c r="Q49" s="75"/>
      <c r="R49" s="75"/>
      <c r="S49" s="75"/>
      <c r="T49" s="75"/>
      <c r="U49" s="75"/>
      <c r="V49" s="75"/>
      <c r="W49" s="75"/>
      <c r="X49" s="64"/>
    </row>
    <row r="50" spans="1:24" ht="15.75" customHeight="1">
      <c r="A50" s="65">
        <v>44</v>
      </c>
      <c r="B50" s="66"/>
      <c r="C50" s="66"/>
      <c r="D50" s="70"/>
      <c r="E50" s="68"/>
      <c r="F50" s="69" t="s">
        <v>25</v>
      </c>
      <c r="G50" s="2">
        <f t="shared" ca="1" si="2"/>
        <v>0</v>
      </c>
      <c r="H50" s="70"/>
      <c r="I50" s="71"/>
      <c r="J50" s="66"/>
      <c r="K50" s="72"/>
      <c r="L50" s="66"/>
      <c r="M50" s="72"/>
      <c r="N50" s="66"/>
      <c r="O50" s="72"/>
      <c r="P50" s="74"/>
      <c r="Q50" s="75"/>
      <c r="R50" s="75"/>
      <c r="S50" s="75"/>
      <c r="T50" s="75"/>
      <c r="U50" s="75"/>
      <c r="V50" s="75"/>
      <c r="W50" s="75"/>
      <c r="X50" s="64"/>
    </row>
    <row r="51" spans="1:24" ht="15.75" customHeight="1">
      <c r="A51" s="65">
        <v>45</v>
      </c>
      <c r="B51" s="66"/>
      <c r="C51" s="66"/>
      <c r="D51" s="70"/>
      <c r="E51" s="68"/>
      <c r="F51" s="69" t="s">
        <v>25</v>
      </c>
      <c r="G51" s="2">
        <f t="shared" ca="1" si="2"/>
        <v>0</v>
      </c>
      <c r="H51" s="70"/>
      <c r="I51" s="71"/>
      <c r="J51" s="66"/>
      <c r="K51" s="72"/>
      <c r="L51" s="66"/>
      <c r="M51" s="72"/>
      <c r="N51" s="66"/>
      <c r="O51" s="72"/>
      <c r="P51" s="74"/>
      <c r="Q51" s="75"/>
      <c r="R51" s="75"/>
      <c r="S51" s="75"/>
      <c r="T51" s="75"/>
      <c r="U51" s="75"/>
      <c r="V51" s="75"/>
      <c r="W51" s="75"/>
      <c r="X51" s="64"/>
    </row>
    <row r="52" spans="1:24" ht="15.75" customHeight="1">
      <c r="A52" s="65">
        <v>46</v>
      </c>
      <c r="B52" s="66"/>
      <c r="C52" s="66"/>
      <c r="D52" s="70"/>
      <c r="E52" s="68"/>
      <c r="F52" s="69" t="s">
        <v>25</v>
      </c>
      <c r="G52" s="2">
        <f t="shared" ca="1" si="2"/>
        <v>0</v>
      </c>
      <c r="H52" s="70"/>
      <c r="I52" s="71"/>
      <c r="J52" s="66"/>
      <c r="K52" s="72"/>
      <c r="L52" s="66"/>
      <c r="M52" s="72"/>
      <c r="N52" s="66"/>
      <c r="O52" s="72"/>
      <c r="P52" s="74"/>
      <c r="Q52" s="75"/>
      <c r="R52" s="75"/>
      <c r="S52" s="75"/>
      <c r="T52" s="75"/>
      <c r="U52" s="75"/>
      <c r="V52" s="75"/>
      <c r="W52" s="75"/>
      <c r="X52" s="64"/>
    </row>
    <row r="53" spans="1:24" ht="15.75" customHeight="1">
      <c r="A53" s="65">
        <v>47</v>
      </c>
      <c r="B53" s="66"/>
      <c r="C53" s="66"/>
      <c r="D53" s="70"/>
      <c r="E53" s="68"/>
      <c r="F53" s="69" t="s">
        <v>25</v>
      </c>
      <c r="G53" s="2">
        <f t="shared" ca="1" si="2"/>
        <v>0</v>
      </c>
      <c r="H53" s="70"/>
      <c r="I53" s="71"/>
      <c r="J53" s="66"/>
      <c r="K53" s="72"/>
      <c r="L53" s="66"/>
      <c r="M53" s="72"/>
      <c r="N53" s="66"/>
      <c r="O53" s="72"/>
      <c r="P53" s="74"/>
      <c r="Q53" s="75"/>
      <c r="R53" s="75"/>
      <c r="S53" s="75"/>
      <c r="T53" s="75"/>
      <c r="U53" s="75"/>
      <c r="V53" s="75"/>
      <c r="W53" s="75"/>
      <c r="X53" s="64"/>
    </row>
    <row r="54" spans="1:24" ht="15.75" customHeight="1">
      <c r="A54" s="65">
        <v>48</v>
      </c>
      <c r="B54" s="66"/>
      <c r="C54" s="66"/>
      <c r="D54" s="70"/>
      <c r="E54" s="68"/>
      <c r="F54" s="69" t="s">
        <v>25</v>
      </c>
      <c r="G54" s="2">
        <f t="shared" ca="1" si="2"/>
        <v>0</v>
      </c>
      <c r="H54" s="70"/>
      <c r="I54" s="71"/>
      <c r="J54" s="66"/>
      <c r="K54" s="72"/>
      <c r="L54" s="66"/>
      <c r="M54" s="72"/>
      <c r="N54" s="66"/>
      <c r="O54" s="72"/>
      <c r="P54" s="74"/>
      <c r="Q54" s="75"/>
      <c r="R54" s="75"/>
      <c r="S54" s="75"/>
      <c r="T54" s="75"/>
      <c r="U54" s="75"/>
      <c r="V54" s="75"/>
      <c r="W54" s="75"/>
      <c r="X54" s="64"/>
    </row>
    <row r="55" spans="1:24" ht="15.75" customHeight="1">
      <c r="A55" s="65">
        <v>49</v>
      </c>
      <c r="B55" s="66"/>
      <c r="C55" s="66"/>
      <c r="D55" s="70"/>
      <c r="E55" s="68"/>
      <c r="F55" s="69" t="s">
        <v>25</v>
      </c>
      <c r="G55" s="2">
        <f t="shared" ca="1" si="2"/>
        <v>0</v>
      </c>
      <c r="H55" s="70"/>
      <c r="I55" s="71"/>
      <c r="J55" s="66"/>
      <c r="K55" s="72"/>
      <c r="L55" s="66"/>
      <c r="M55" s="72"/>
      <c r="N55" s="66"/>
      <c r="O55" s="72"/>
      <c r="P55" s="74"/>
      <c r="Q55" s="75"/>
      <c r="R55" s="75"/>
      <c r="S55" s="75"/>
      <c r="T55" s="75"/>
      <c r="U55" s="75"/>
      <c r="V55" s="75"/>
      <c r="W55" s="75"/>
      <c r="X55" s="64"/>
    </row>
    <row r="56" spans="1:24" ht="15.75" customHeight="1">
      <c r="A56" s="65">
        <v>50</v>
      </c>
      <c r="B56" s="66"/>
      <c r="C56" s="66"/>
      <c r="D56" s="70"/>
      <c r="E56" s="68"/>
      <c r="F56" s="69" t="s">
        <v>25</v>
      </c>
      <c r="G56" s="2">
        <f t="shared" ca="1" si="2"/>
        <v>0</v>
      </c>
      <c r="H56" s="70"/>
      <c r="I56" s="71"/>
      <c r="J56" s="66"/>
      <c r="K56" s="72"/>
      <c r="L56" s="66"/>
      <c r="M56" s="72"/>
      <c r="N56" s="66"/>
      <c r="O56" s="72"/>
      <c r="P56" s="74"/>
      <c r="Q56" s="75"/>
      <c r="R56" s="75"/>
      <c r="S56" s="75"/>
      <c r="T56" s="75"/>
      <c r="U56" s="75"/>
      <c r="V56" s="75"/>
      <c r="W56" s="75"/>
      <c r="X56" s="64"/>
    </row>
  </sheetData>
  <sheetProtection algorithmName="SHA-512" hashValue="ZHa+TBbUuperpVEFqmhwJT3QsKXtDJASce8kEXsyEdWzQvNGNJESX+zat4RnlV/jT6ps7UrHgPvRYxVNtTe3Uw==" saltValue="Lb9HcelziGk7F57WCe5AMw==" spinCount="100000" sheet="1" objects="1" scenarios="1" selectLockedCells="1"/>
  <protectedRanges>
    <protectedRange sqref="V7:V38" name="範圍3"/>
    <protectedRange sqref="U7:U38" name="範圍2"/>
    <protectedRange sqref="G7:G56" name="範圍1"/>
  </protectedRanges>
  <mergeCells count="51">
    <mergeCell ref="T27:T30"/>
    <mergeCell ref="V27:V30"/>
    <mergeCell ref="H4:I4"/>
    <mergeCell ref="J4:O5"/>
    <mergeCell ref="W4:W21"/>
    <mergeCell ref="H5:H6"/>
    <mergeCell ref="I5:I6"/>
    <mergeCell ref="Q7:Q10"/>
    <mergeCell ref="T11:T14"/>
    <mergeCell ref="V11:V14"/>
    <mergeCell ref="R7:R10"/>
    <mergeCell ref="T7:T10"/>
    <mergeCell ref="V7:V10"/>
    <mergeCell ref="T19:T22"/>
    <mergeCell ref="V19:V22"/>
    <mergeCell ref="Q15:Q18"/>
    <mergeCell ref="T15:T18"/>
    <mergeCell ref="T35:T38"/>
    <mergeCell ref="V35:V38"/>
    <mergeCell ref="P4:P38"/>
    <mergeCell ref="Q4:V4"/>
    <mergeCell ref="Q5:V5"/>
    <mergeCell ref="Q31:Q34"/>
    <mergeCell ref="R31:R34"/>
    <mergeCell ref="T31:T34"/>
    <mergeCell ref="V15:V18"/>
    <mergeCell ref="V31:V34"/>
    <mergeCell ref="Q23:Q26"/>
    <mergeCell ref="R23:R26"/>
    <mergeCell ref="T23:T26"/>
    <mergeCell ref="V23:V26"/>
    <mergeCell ref="Q27:Q30"/>
    <mergeCell ref="R27:R30"/>
    <mergeCell ref="R35:R38"/>
    <mergeCell ref="Q19:Q22"/>
    <mergeCell ref="R19:R22"/>
    <mergeCell ref="Q11:Q14"/>
    <mergeCell ref="R11:R14"/>
    <mergeCell ref="R15:R18"/>
    <mergeCell ref="J2:K2"/>
    <mergeCell ref="A1:O1"/>
    <mergeCell ref="G2:H2"/>
    <mergeCell ref="B3:O3"/>
    <mergeCell ref="Q35:Q38"/>
    <mergeCell ref="A4:A6"/>
    <mergeCell ref="B4:B6"/>
    <mergeCell ref="C4:C6"/>
    <mergeCell ref="D4:D6"/>
    <mergeCell ref="E4:E6"/>
    <mergeCell ref="F4:F6"/>
    <mergeCell ref="G4:G6"/>
  </mergeCells>
  <phoneticPr fontId="8" type="noConversion"/>
  <dataValidations count="6">
    <dataValidation type="list" allowBlank="1" showInputMessage="1" showErrorMessage="1" sqref="B4:B56" xr:uid="{00000000-0002-0000-0000-000000000000}">
      <formula1>"國小一二年級女子組,國小一二年級男子組,國小三四年級女子組,國小三四年級男子組,國小五六年級女子組,國小五六年級男子組,國中女子組,國中男子組,高中女子組,高中男子組,青年女子組,青年男子組,25-34歲級女子組,25-34歲級男子組,35-44歲級女子組,35-44歲級男子組,45-54歲級女子組,45-54歲級男子組,55歲以上女子組,55歲以上男子組"</formula1>
    </dataValidation>
    <dataValidation type="list" allowBlank="1" showInputMessage="1" showErrorMessage="1" sqref="C7:C56" xr:uid="{00000000-0002-0000-0000-000001000000}">
      <formula1>"女,男"</formula1>
    </dataValidation>
    <dataValidation type="list" allowBlank="1" showInputMessage="1" showErrorMessage="1" sqref="S7:S38" xr:uid="{00000000-0002-0000-0000-000002000000}">
      <formula1>$D$7:$D$56</formula1>
    </dataValidation>
    <dataValidation type="list" allowBlank="1" showInputMessage="1" showErrorMessage="1" sqref="Q7:Q38" xr:uid="{00000000-0002-0000-0000-000003000000}">
      <formula1>"第一級,第二級,第三級,第四級,第五級,A組,B組,C組,D組,E組,F組"</formula1>
    </dataValidation>
    <dataValidation type="list" allowBlank="1" showInputMessage="1" showErrorMessage="1" sqref="R7:R38" xr:uid="{00000000-0002-0000-0000-000004000000}">
      <formula1>"200公尺自由式接力女子組,200公尺自由式接力男子組,200公尺混合接力"</formula1>
    </dataValidation>
    <dataValidation type="list" allowBlank="1" showInputMessage="1" showErrorMessage="1" sqref="J7:J56 N7:N56 L7:L56" xr:uid="{00000000-0002-0000-0000-000005000000}">
      <formula1>"50公尺自由式,50公尺蝶式,50公尺仰式,50公尺蛙式,100公尺自由式,100公尺蝶式,100公尺仰式,100公尺蛙式"</formula1>
    </dataValidation>
  </dataValidations>
  <hyperlinks>
    <hyperlink ref="A3" r:id="rId1" display="mailto:taipei.sssc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8"/>
  <sheetViews>
    <sheetView topLeftCell="A2" workbookViewId="0">
      <selection activeCell="C22" sqref="C22"/>
    </sheetView>
  </sheetViews>
  <sheetFormatPr defaultColWidth="9.33203125" defaultRowHeight="13.2"/>
  <cols>
    <col min="1" max="1" width="17.44140625" style="53" customWidth="1"/>
    <col min="2" max="2" width="27.77734375" style="53" customWidth="1"/>
    <col min="3" max="3" width="62.44140625" style="53" customWidth="1"/>
    <col min="4" max="4" width="46.6640625" style="53" customWidth="1"/>
    <col min="5" max="16384" width="9.33203125" style="46"/>
  </cols>
  <sheetData>
    <row r="1" spans="1:57" ht="16.5" customHeight="1">
      <c r="A1" s="124" t="s">
        <v>26</v>
      </c>
      <c r="B1" s="87"/>
      <c r="C1" s="8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spans="1:57" ht="16.5" customHeight="1">
      <c r="A2" s="125" t="s">
        <v>27</v>
      </c>
      <c r="B2" s="121"/>
      <c r="C2" s="47"/>
      <c r="D2" s="48" t="s">
        <v>28</v>
      </c>
    </row>
    <row r="3" spans="1:57" ht="16.5" customHeight="1">
      <c r="A3" s="125" t="s">
        <v>29</v>
      </c>
      <c r="B3" s="121"/>
      <c r="C3" s="47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57" ht="16.5" customHeight="1">
      <c r="A4" s="126" t="s">
        <v>14</v>
      </c>
      <c r="B4" s="76" t="s">
        <v>8</v>
      </c>
      <c r="C4" s="51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57" ht="16.5" customHeight="1">
      <c r="A5" s="127"/>
      <c r="B5" s="76" t="s">
        <v>15</v>
      </c>
      <c r="C5" s="51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57" ht="16.5" customHeight="1">
      <c r="A6" s="127"/>
      <c r="B6" s="76" t="s">
        <v>30</v>
      </c>
      <c r="C6" s="51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57" ht="16.5" customHeight="1">
      <c r="A7" s="127"/>
      <c r="B7" s="76" t="s">
        <v>31</v>
      </c>
      <c r="C7" s="51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57" ht="16.5" customHeight="1">
      <c r="A8" s="128"/>
      <c r="B8" s="76" t="s">
        <v>32</v>
      </c>
      <c r="C8" s="51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57" ht="16.5" customHeight="1">
      <c r="A9" s="129" t="s">
        <v>33</v>
      </c>
      <c r="B9" s="76" t="s">
        <v>34</v>
      </c>
      <c r="C9" s="47"/>
      <c r="D9" s="48" t="s">
        <v>35</v>
      </c>
    </row>
    <row r="10" spans="1:57" ht="16.5" customHeight="1">
      <c r="A10" s="108"/>
      <c r="B10" s="76" t="s">
        <v>36</v>
      </c>
      <c r="C10" s="47"/>
      <c r="D10" s="48" t="s">
        <v>37</v>
      </c>
    </row>
    <row r="11" spans="1:57" ht="16.5" customHeight="1">
      <c r="A11" s="108"/>
      <c r="B11" s="76" t="s">
        <v>38</v>
      </c>
      <c r="C11" s="47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57" ht="16.5" customHeight="1">
      <c r="A12" s="109"/>
      <c r="B12" s="76" t="s">
        <v>39</v>
      </c>
      <c r="C12" s="47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57" ht="16.5" customHeight="1">
      <c r="A13" s="120" t="s">
        <v>40</v>
      </c>
      <c r="B13" s="121"/>
      <c r="C13" s="52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57" ht="16.5" customHeight="1">
      <c r="A14" s="122" t="s">
        <v>89</v>
      </c>
      <c r="B14" s="123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</row>
    <row r="15" spans="1:57" ht="16.5" customHeight="1">
      <c r="A15" s="77" t="s">
        <v>41</v>
      </c>
      <c r="B15" s="78" t="s">
        <v>42</v>
      </c>
      <c r="C15" s="45"/>
      <c r="D15" s="45"/>
      <c r="E15" s="45"/>
      <c r="F15" s="45"/>
      <c r="G15" s="45"/>
    </row>
    <row r="16" spans="1:57" ht="18.75" customHeight="1">
      <c r="A16" s="79" t="s">
        <v>43</v>
      </c>
      <c r="B16" s="78" t="s">
        <v>44</v>
      </c>
      <c r="C16" s="45"/>
      <c r="D16" s="45"/>
      <c r="E16" s="45"/>
      <c r="F16" s="45"/>
      <c r="G16" s="45"/>
    </row>
    <row r="17" spans="1:7" ht="16.5" customHeight="1">
      <c r="A17" s="79" t="s">
        <v>45</v>
      </c>
      <c r="B17" s="80" t="s">
        <v>46</v>
      </c>
      <c r="C17" s="45"/>
      <c r="D17" s="45"/>
      <c r="E17" s="45"/>
      <c r="F17" s="45"/>
      <c r="G17" s="45"/>
    </row>
    <row r="18" spans="1:7" ht="16.5" customHeight="1">
      <c r="A18" s="81" t="s">
        <v>47</v>
      </c>
      <c r="B18" s="80" t="s">
        <v>48</v>
      </c>
      <c r="C18" s="45" t="s">
        <v>90</v>
      </c>
      <c r="D18" s="45"/>
      <c r="E18" s="45"/>
      <c r="F18" s="45"/>
      <c r="G18" s="45"/>
    </row>
  </sheetData>
  <sheetProtection algorithmName="SHA-512" hashValue="T0pC1bJK4tZuTb1XXSLD+fdgPNbt5ysu4plYF+z7ypk9u9rQPVABYFvZMyZsPL22a8ENvHPWKZ4jj16o7U8Vyg==" saltValue="RK2MN1VVm8UYszLZye+tcQ==" spinCount="100000" sheet="1" objects="1" scenarios="1" selectLockedCells="1"/>
  <mergeCells count="7">
    <mergeCell ref="A13:B13"/>
    <mergeCell ref="A14:B14"/>
    <mergeCell ref="A1:C1"/>
    <mergeCell ref="A2:B2"/>
    <mergeCell ref="A3:B3"/>
    <mergeCell ref="A4:A8"/>
    <mergeCell ref="A9:A12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"/>
  <sheetViews>
    <sheetView workbookViewId="0">
      <selection activeCell="B2" sqref="B2"/>
    </sheetView>
  </sheetViews>
  <sheetFormatPr defaultColWidth="19.77734375" defaultRowHeight="13.2"/>
  <cols>
    <col min="10" max="10" width="14" style="36" customWidth="1"/>
    <col min="11" max="11" width="14.44140625" style="36" customWidth="1"/>
    <col min="12" max="12" width="12" style="36" customWidth="1"/>
  </cols>
  <sheetData>
    <row r="1" spans="1:35" ht="25.5" customHeight="1">
      <c r="A1" s="1" t="s">
        <v>49</v>
      </c>
      <c r="B1" s="7" t="s">
        <v>19</v>
      </c>
      <c r="C1" s="7" t="s">
        <v>29</v>
      </c>
      <c r="D1" s="1" t="s">
        <v>50</v>
      </c>
      <c r="E1" s="7" t="s">
        <v>15</v>
      </c>
      <c r="F1" s="7" t="s">
        <v>51</v>
      </c>
      <c r="G1" s="7" t="s">
        <v>52</v>
      </c>
      <c r="H1" s="7" t="s">
        <v>53</v>
      </c>
      <c r="I1" s="1" t="s">
        <v>40</v>
      </c>
      <c r="J1" s="7" t="s">
        <v>54</v>
      </c>
      <c r="K1" s="1" t="s">
        <v>55</v>
      </c>
      <c r="L1" s="1" t="s">
        <v>56</v>
      </c>
      <c r="M1" s="1" t="s">
        <v>57</v>
      </c>
      <c r="N1" s="1" t="s">
        <v>58</v>
      </c>
      <c r="O1" s="1" t="s">
        <v>59</v>
      </c>
      <c r="P1" s="7" t="s">
        <v>60</v>
      </c>
      <c r="Q1" s="1" t="s">
        <v>61</v>
      </c>
      <c r="R1" s="7" t="s">
        <v>62</v>
      </c>
      <c r="S1" s="1" t="s">
        <v>63</v>
      </c>
      <c r="T1" s="1" t="s">
        <v>64</v>
      </c>
      <c r="U1" s="1" t="s">
        <v>65</v>
      </c>
      <c r="V1" s="1" t="s">
        <v>66</v>
      </c>
      <c r="W1" s="1" t="s">
        <v>67</v>
      </c>
      <c r="X1" s="1" t="s">
        <v>68</v>
      </c>
      <c r="Y1" s="1" t="s">
        <v>69</v>
      </c>
      <c r="Z1" s="1" t="s">
        <v>70</v>
      </c>
      <c r="AA1" s="1" t="s">
        <v>71</v>
      </c>
      <c r="AB1" s="32" t="s">
        <v>72</v>
      </c>
      <c r="AC1" s="1" t="s">
        <v>73</v>
      </c>
      <c r="AD1" s="32" t="s">
        <v>74</v>
      </c>
      <c r="AE1" s="7" t="s">
        <v>75</v>
      </c>
      <c r="AF1" s="1" t="s">
        <v>76</v>
      </c>
      <c r="AG1" s="7" t="s">
        <v>77</v>
      </c>
      <c r="AH1" s="4" t="s">
        <v>78</v>
      </c>
      <c r="AI1" s="5" t="s">
        <v>79</v>
      </c>
    </row>
    <row r="2" spans="1:35" ht="16.5" customHeight="1">
      <c r="A2" s="6"/>
      <c r="B2" s="8">
        <f>'參賽單位資料(必填)'!C2</f>
        <v>0</v>
      </c>
      <c r="C2" s="8">
        <f>'參賽單位資料(必填)'!C3</f>
        <v>0</v>
      </c>
      <c r="D2" s="8">
        <f>'參賽單位資料(必填)'!C4</f>
        <v>0</v>
      </c>
      <c r="E2" s="10">
        <f>'參賽單位資料(必填)'!C5</f>
        <v>0</v>
      </c>
      <c r="F2" s="11">
        <f>'參賽單位資料(必填)'!C6</f>
        <v>0</v>
      </c>
      <c r="G2" s="8">
        <f>'參賽單位資料(必填)'!C7</f>
        <v>0</v>
      </c>
      <c r="H2" s="8">
        <f>'參賽單位資料(必填)'!C8</f>
        <v>0</v>
      </c>
      <c r="I2" s="2">
        <v>500</v>
      </c>
      <c r="J2" s="9">
        <f>'參賽單位資料(必填)'!C11</f>
        <v>0</v>
      </c>
      <c r="K2" s="3">
        <f>'參賽單位資料(必填)'!C9</f>
        <v>0</v>
      </c>
      <c r="L2" s="3">
        <f>'參賽單位資料(必填)'!C10</f>
        <v>0</v>
      </c>
      <c r="M2" s="3">
        <f>'參賽單位資料(必填)'!C12</f>
        <v>0</v>
      </c>
      <c r="N2" s="2">
        <f>COUNTA('報名表(必填)'!$D$7:$D$56)</f>
        <v>0</v>
      </c>
      <c r="O2" s="2">
        <f>COUNTA('報名表(必填)'!Q7:Q38)</f>
        <v>0</v>
      </c>
      <c r="P2" s="9">
        <f>COUNTIF('報名表(必填)'!$B$7:$B$56,"國小一二年級女子組")</f>
        <v>0</v>
      </c>
      <c r="Q2" s="3">
        <f>COUNTIF('報名表(必填)'!$B$7:$B$56,"國小一二年級男子組")</f>
        <v>0</v>
      </c>
      <c r="R2" s="9">
        <f>COUNTIF('報名表(必填)'!$B$7:$B$56,"國小三四年級女子組")</f>
        <v>0</v>
      </c>
      <c r="S2" s="3">
        <f>COUNTIF('報名表(必填)'!$B$7:$B$56,"國小三四年級男子組")</f>
        <v>0</v>
      </c>
      <c r="T2" s="3">
        <f>COUNTIF('報名表(必填)'!$B$7:$B$56,"國小五六年級女子組")</f>
        <v>0</v>
      </c>
      <c r="U2" s="3">
        <f>COUNTIF('報名表(必填)'!$B$7:$B$56,"國小五六年級男子組")</f>
        <v>0</v>
      </c>
      <c r="V2" s="3">
        <f>COUNTIF('報名表(必填)'!$B$7:$B$56,"國中女子組")</f>
        <v>0</v>
      </c>
      <c r="W2" s="3">
        <f>COUNTIF('報名表(必填)'!$B$7:$B$56,"國中男子組")</f>
        <v>0</v>
      </c>
      <c r="X2" s="3">
        <f>COUNTIF('報名表(必填)'!$B$7:$B$56,"高中女子組")</f>
        <v>0</v>
      </c>
      <c r="Y2" s="3">
        <f>COUNTIF('報名表(必填)'!$B$7:$B$56,"高中男子組")</f>
        <v>0</v>
      </c>
      <c r="Z2" s="3">
        <f>COUNTIF('報名表(必填)'!$B$7:$B$56,"青年女子組")</f>
        <v>0</v>
      </c>
      <c r="AA2" s="3">
        <f>COUNTIF('報名表(必填)'!$B$7:$B$56,"青年男子組")</f>
        <v>0</v>
      </c>
      <c r="AB2" s="3">
        <f>COUNTIF('報名表(必填)'!$B$7:$B$56,"25-34歲級女子組")</f>
        <v>0</v>
      </c>
      <c r="AC2" s="3">
        <f>COUNTIF('報名表(必填)'!$B$7:$B$56,"25-34歲級男子組")</f>
        <v>0</v>
      </c>
      <c r="AD2" s="3">
        <f>COUNTIF('報名表(必填)'!$B$7:$B$56,"35-44歲級女子組")</f>
        <v>0</v>
      </c>
      <c r="AE2" s="9">
        <f>COUNTIF('報名表(必填)'!$B$7:$B$56,"35-44歲級男子組")</f>
        <v>0</v>
      </c>
      <c r="AF2" s="3">
        <f>COUNTIF('報名表(必填)'!$B$7:$B$56,"45-54歲級女子組")</f>
        <v>0</v>
      </c>
      <c r="AG2" s="9">
        <f>COUNTIF('報名表(必填)'!$B$7:$B$56,"45-54歲級男子組")</f>
        <v>0</v>
      </c>
      <c r="AH2" s="3">
        <f>COUNTIF('報名表(必填)'!$B$7:$B$56,"55歲以上女子組")</f>
        <v>0</v>
      </c>
      <c r="AI2" s="9">
        <f>COUNTIF('報名表(必填)'!$B$7:$B$56,"55歲以上男子組")</f>
        <v>0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"/>
  <sheetViews>
    <sheetView workbookViewId="0">
      <selection activeCell="B13" sqref="B13"/>
    </sheetView>
  </sheetViews>
  <sheetFormatPr defaultColWidth="9.33203125" defaultRowHeight="17.25" customHeight="1"/>
  <cols>
    <col min="1" max="1" width="22.33203125" style="21" customWidth="1"/>
    <col min="2" max="2" width="14.77734375" style="21" customWidth="1"/>
    <col min="3" max="3" width="21.44140625" style="21" customWidth="1"/>
    <col min="4" max="4" width="12.109375" style="21" customWidth="1"/>
    <col min="5" max="5" width="12.33203125" style="21" customWidth="1"/>
    <col min="6" max="6" width="19.44140625" style="21" customWidth="1"/>
    <col min="7" max="7" width="18.33203125" style="21" customWidth="1"/>
    <col min="8" max="8" width="21.109375" style="21" customWidth="1"/>
    <col min="9" max="9" width="10.77734375" style="21" customWidth="1"/>
    <col min="10" max="10" width="12.44140625" style="21" customWidth="1"/>
    <col min="11" max="11" width="31.109375" style="21" customWidth="1"/>
    <col min="12" max="12" width="19.6640625" style="21" customWidth="1"/>
    <col min="13" max="13" width="22.109375" style="21" customWidth="1"/>
    <col min="14" max="14" width="12.33203125" style="21" customWidth="1"/>
    <col min="15" max="15" width="12.109375" style="21" customWidth="1"/>
    <col min="16" max="16" width="11.77734375" style="21" customWidth="1"/>
    <col min="17" max="17" width="11" style="21" customWidth="1"/>
    <col min="18" max="18" width="13.6640625" style="21" customWidth="1"/>
    <col min="19" max="19" width="9.33203125" style="21" customWidth="1"/>
    <col min="20" max="16384" width="9.33203125" style="21"/>
  </cols>
  <sheetData>
    <row r="1" spans="1:24" ht="17.25" customHeight="1">
      <c r="A1" s="17" t="s">
        <v>20</v>
      </c>
      <c r="B1" s="17" t="s">
        <v>80</v>
      </c>
      <c r="C1" s="17" t="s">
        <v>81</v>
      </c>
      <c r="D1" s="17" t="s">
        <v>82</v>
      </c>
      <c r="E1" s="12" t="s">
        <v>83</v>
      </c>
      <c r="F1" s="18" t="s">
        <v>20</v>
      </c>
      <c r="G1" s="18" t="s">
        <v>80</v>
      </c>
      <c r="H1" s="34" t="s">
        <v>81</v>
      </c>
      <c r="I1" s="18" t="s">
        <v>82</v>
      </c>
      <c r="J1" s="31" t="s">
        <v>83</v>
      </c>
      <c r="K1" s="37" t="s">
        <v>20</v>
      </c>
      <c r="L1" s="37" t="s">
        <v>80</v>
      </c>
      <c r="M1" s="38" t="s">
        <v>81</v>
      </c>
      <c r="N1" s="37" t="s">
        <v>82</v>
      </c>
      <c r="O1" s="39" t="s">
        <v>83</v>
      </c>
      <c r="P1" s="28" t="s">
        <v>80</v>
      </c>
      <c r="Q1" s="19" t="s">
        <v>20</v>
      </c>
      <c r="R1" s="19" t="s">
        <v>81</v>
      </c>
      <c r="S1" s="19" t="s">
        <v>82</v>
      </c>
      <c r="T1" s="19" t="s">
        <v>82</v>
      </c>
      <c r="U1" s="19" t="s">
        <v>82</v>
      </c>
      <c r="V1" s="13" t="s">
        <v>82</v>
      </c>
      <c r="W1" s="13" t="s">
        <v>83</v>
      </c>
      <c r="X1" s="20"/>
    </row>
    <row r="2" spans="1:24" ht="17.25" customHeight="1">
      <c r="A2" s="22">
        <f>'報名表(必填)'!B7</f>
        <v>0</v>
      </c>
      <c r="B2" s="22">
        <f>'報名表(必填)'!J7</f>
        <v>0</v>
      </c>
      <c r="C2" s="22">
        <f>'參賽單位資料(必填)'!C2</f>
        <v>0</v>
      </c>
      <c r="D2" s="17">
        <f>'報名表(必填)'!D7</f>
        <v>0</v>
      </c>
      <c r="E2" s="33">
        <f>'報名表(必填)'!K7</f>
        <v>0</v>
      </c>
      <c r="F2" s="42">
        <f>A2</f>
        <v>0</v>
      </c>
      <c r="G2" s="42">
        <f>'報名表(必填)'!L7</f>
        <v>0</v>
      </c>
      <c r="H2" s="42">
        <f>C2</f>
        <v>0</v>
      </c>
      <c r="I2" s="43">
        <f>D2</f>
        <v>0</v>
      </c>
      <c r="J2" s="44">
        <f>'報名表(必填)'!M7</f>
        <v>0</v>
      </c>
      <c r="K2" s="40">
        <f t="shared" ref="K2:K33" si="0">A2</f>
        <v>0</v>
      </c>
      <c r="L2" s="40">
        <f>'報名表(必填)'!N7</f>
        <v>0</v>
      </c>
      <c r="M2" s="40">
        <f t="shared" ref="M2:M33" si="1">C2</f>
        <v>0</v>
      </c>
      <c r="N2" s="37">
        <f t="shared" ref="N2:N33" si="2">D2</f>
        <v>0</v>
      </c>
      <c r="O2" s="41">
        <f>'報名表(必填)'!O7</f>
        <v>0</v>
      </c>
      <c r="P2" s="29">
        <f>'報名表(必填)'!R7</f>
        <v>0</v>
      </c>
      <c r="Q2" s="24">
        <f>'報名表(必填)'!Q7</f>
        <v>0</v>
      </c>
      <c r="R2" s="24">
        <f>H2</f>
        <v>0</v>
      </c>
      <c r="S2" s="24">
        <f>'報名表(必填)'!S7</f>
        <v>0</v>
      </c>
      <c r="T2" s="19">
        <f>'報名表(必填)'!S8</f>
        <v>0</v>
      </c>
      <c r="U2" s="24">
        <f>'報名表(必填)'!S9</f>
        <v>0</v>
      </c>
      <c r="V2" s="14">
        <f>'報名表(必填)'!S10</f>
        <v>0</v>
      </c>
      <c r="W2" s="35">
        <f>'報名表(必填)'!T7</f>
        <v>0</v>
      </c>
      <c r="X2" s="25" t="e">
        <f>'報名表(必填)'!U7+'報名表(必填)'!U8+'報名表(必填)'!U9+'報名表(必填)'!U10</f>
        <v>#N/A</v>
      </c>
    </row>
    <row r="3" spans="1:24" ht="17.25" customHeight="1">
      <c r="A3" s="22">
        <f>'報名表(必填)'!B8</f>
        <v>0</v>
      </c>
      <c r="B3" s="22">
        <f>'報名表(必填)'!J8</f>
        <v>0</v>
      </c>
      <c r="C3" s="22">
        <f>'參賽單位資料(必填)'!C3</f>
        <v>0</v>
      </c>
      <c r="D3" s="17">
        <f>'報名表(必填)'!D8</f>
        <v>0</v>
      </c>
      <c r="E3" s="33">
        <f>'報名表(必填)'!K8</f>
        <v>0</v>
      </c>
      <c r="F3" s="42">
        <f t="shared" ref="F3:F51" si="3">A3</f>
        <v>0</v>
      </c>
      <c r="G3" s="23">
        <f>'報名表(必填)'!I8</f>
        <v>0</v>
      </c>
      <c r="H3" s="42">
        <f t="shared" ref="H3:H66" si="4">C3</f>
        <v>0</v>
      </c>
      <c r="I3" s="43">
        <f t="shared" ref="I3:I66" si="5">D3</f>
        <v>0</v>
      </c>
      <c r="J3" s="44">
        <f>'報名表(必填)'!M8</f>
        <v>0</v>
      </c>
      <c r="K3" s="40">
        <f t="shared" si="0"/>
        <v>0</v>
      </c>
      <c r="L3" s="40">
        <f>'報名表(必填)'!N8</f>
        <v>0</v>
      </c>
      <c r="M3" s="40">
        <f t="shared" si="1"/>
        <v>0</v>
      </c>
      <c r="N3" s="37">
        <f t="shared" si="2"/>
        <v>0</v>
      </c>
      <c r="O3" s="41">
        <f>'報名表(必填)'!O8</f>
        <v>0</v>
      </c>
      <c r="P3" s="29">
        <f>'報名表(必填)'!R11</f>
        <v>0</v>
      </c>
      <c r="Q3" s="24">
        <f>'報名表(必填)'!Q11</f>
        <v>0</v>
      </c>
      <c r="R3" s="24">
        <f t="shared" ref="R3:R9" si="6">H3</f>
        <v>0</v>
      </c>
      <c r="S3" s="24">
        <f>'報名表(必填)'!S11</f>
        <v>0</v>
      </c>
      <c r="T3" s="24">
        <f>'報名表(必填)'!S12</f>
        <v>0</v>
      </c>
      <c r="U3" s="24">
        <f>'報名表(必填)'!S13</f>
        <v>0</v>
      </c>
      <c r="V3" s="14">
        <f>'報名表(必填)'!S14</f>
        <v>0</v>
      </c>
      <c r="W3" s="35">
        <f>'報名表(必填)'!T8</f>
        <v>0</v>
      </c>
      <c r="X3" s="25" t="e">
        <f>'報名表(必填)'!U11+'報名表(必填)'!U12+'報名表(必填)'!U13+'報名表(必填)'!U14</f>
        <v>#N/A</v>
      </c>
    </row>
    <row r="4" spans="1:24" ht="17.25" customHeight="1">
      <c r="A4" s="22">
        <f>'報名表(必填)'!B9</f>
        <v>0</v>
      </c>
      <c r="B4" s="22">
        <f>'報名表(必填)'!J9</f>
        <v>0</v>
      </c>
      <c r="C4" s="22">
        <f>'參賽單位資料(必填)'!C4</f>
        <v>0</v>
      </c>
      <c r="D4" s="17">
        <f>'報名表(必填)'!D9</f>
        <v>0</v>
      </c>
      <c r="E4" s="33">
        <f>'報名表(必填)'!K9</f>
        <v>0</v>
      </c>
      <c r="F4" s="42">
        <f t="shared" si="3"/>
        <v>0</v>
      </c>
      <c r="G4" s="23">
        <f>'報名表(必填)'!I9</f>
        <v>0</v>
      </c>
      <c r="H4" s="42">
        <f t="shared" si="4"/>
        <v>0</v>
      </c>
      <c r="I4" s="43">
        <f t="shared" si="5"/>
        <v>0</v>
      </c>
      <c r="J4" s="44">
        <f>'報名表(必填)'!M9</f>
        <v>0</v>
      </c>
      <c r="K4" s="40">
        <f t="shared" si="0"/>
        <v>0</v>
      </c>
      <c r="L4" s="40">
        <f>'報名表(必填)'!N9</f>
        <v>0</v>
      </c>
      <c r="M4" s="40">
        <f t="shared" si="1"/>
        <v>0</v>
      </c>
      <c r="N4" s="37">
        <f t="shared" si="2"/>
        <v>0</v>
      </c>
      <c r="O4" s="41">
        <f>'報名表(必填)'!O9</f>
        <v>0</v>
      </c>
      <c r="P4" s="29">
        <f>'報名表(必填)'!R15</f>
        <v>0</v>
      </c>
      <c r="Q4" s="24">
        <f>'報名表(必填)'!Q15</f>
        <v>0</v>
      </c>
      <c r="R4" s="24">
        <f t="shared" si="6"/>
        <v>0</v>
      </c>
      <c r="S4" s="24">
        <f>'報名表(必填)'!S15</f>
        <v>0</v>
      </c>
      <c r="T4" s="24">
        <f>'報名表(必填)'!S16</f>
        <v>0</v>
      </c>
      <c r="U4" s="24">
        <f>'報名表(必填)'!S17</f>
        <v>0</v>
      </c>
      <c r="V4" s="14">
        <f>'報名表(必填)'!S18</f>
        <v>0</v>
      </c>
      <c r="W4" s="35">
        <f>'報名表(必填)'!T9</f>
        <v>0</v>
      </c>
      <c r="X4" s="25" t="e">
        <f>'報名表(必填)'!U15+'報名表(必填)'!U16+'報名表(必填)'!U17+'報名表(必填)'!U18</f>
        <v>#N/A</v>
      </c>
    </row>
    <row r="5" spans="1:24" ht="17.25" customHeight="1">
      <c r="A5" s="22">
        <f>'報名表(必填)'!B10</f>
        <v>0</v>
      </c>
      <c r="B5" s="22">
        <f>'報名表(必填)'!J10</f>
        <v>0</v>
      </c>
      <c r="C5" s="22">
        <f>'參賽單位資料(必填)'!C5</f>
        <v>0</v>
      </c>
      <c r="D5" s="17">
        <f>'報名表(必填)'!D10</f>
        <v>0</v>
      </c>
      <c r="E5" s="33">
        <f>'報名表(必填)'!K10</f>
        <v>0</v>
      </c>
      <c r="F5" s="42">
        <f t="shared" si="3"/>
        <v>0</v>
      </c>
      <c r="G5" s="23">
        <f>'報名表(必填)'!I10</f>
        <v>0</v>
      </c>
      <c r="H5" s="42">
        <f t="shared" si="4"/>
        <v>0</v>
      </c>
      <c r="I5" s="43">
        <f t="shared" si="5"/>
        <v>0</v>
      </c>
      <c r="J5" s="44">
        <f>'報名表(必填)'!M10</f>
        <v>0</v>
      </c>
      <c r="K5" s="40">
        <f t="shared" si="0"/>
        <v>0</v>
      </c>
      <c r="L5" s="40">
        <f>'報名表(必填)'!N10</f>
        <v>0</v>
      </c>
      <c r="M5" s="40">
        <f t="shared" si="1"/>
        <v>0</v>
      </c>
      <c r="N5" s="37">
        <f t="shared" si="2"/>
        <v>0</v>
      </c>
      <c r="O5" s="41">
        <f>'報名表(必填)'!O10</f>
        <v>0</v>
      </c>
      <c r="P5" s="29">
        <f>'報名表(必填)'!R19</f>
        <v>0</v>
      </c>
      <c r="Q5" s="24">
        <f>'報名表(必填)'!Q19</f>
        <v>0</v>
      </c>
      <c r="R5" s="24">
        <f t="shared" si="6"/>
        <v>0</v>
      </c>
      <c r="S5" s="24">
        <f>'報名表(必填)'!S19</f>
        <v>0</v>
      </c>
      <c r="T5" s="24">
        <f>'報名表(必填)'!S20</f>
        <v>0</v>
      </c>
      <c r="U5" s="24">
        <f>'報名表(必填)'!S21</f>
        <v>0</v>
      </c>
      <c r="V5" s="14">
        <f>'報名表(必填)'!S22</f>
        <v>0</v>
      </c>
      <c r="W5" s="35">
        <f>'報名表(必填)'!T10</f>
        <v>0</v>
      </c>
      <c r="X5" s="25" t="e">
        <f>'報名表(必填)'!U19+'報名表(必填)'!U20+'報名表(必填)'!U21+'報名表(必填)'!U22</f>
        <v>#N/A</v>
      </c>
    </row>
    <row r="6" spans="1:24" ht="17.25" customHeight="1">
      <c r="A6" s="22">
        <f>'報名表(必填)'!B11</f>
        <v>0</v>
      </c>
      <c r="B6" s="22">
        <f>'報名表(必填)'!J11</f>
        <v>0</v>
      </c>
      <c r="C6" s="22">
        <f>'參賽單位資料(必填)'!C6</f>
        <v>0</v>
      </c>
      <c r="D6" s="17">
        <f>'報名表(必填)'!D11</f>
        <v>0</v>
      </c>
      <c r="E6" s="33">
        <f>'報名表(必填)'!K11</f>
        <v>0</v>
      </c>
      <c r="F6" s="42">
        <f t="shared" si="3"/>
        <v>0</v>
      </c>
      <c r="G6" s="23">
        <f>'報名表(必填)'!I11</f>
        <v>0</v>
      </c>
      <c r="H6" s="42">
        <f t="shared" si="4"/>
        <v>0</v>
      </c>
      <c r="I6" s="43">
        <f t="shared" si="5"/>
        <v>0</v>
      </c>
      <c r="J6" s="44">
        <f>'報名表(必填)'!M11</f>
        <v>0</v>
      </c>
      <c r="K6" s="40">
        <f t="shared" si="0"/>
        <v>0</v>
      </c>
      <c r="L6" s="40">
        <f>'報名表(必填)'!N11</f>
        <v>0</v>
      </c>
      <c r="M6" s="40">
        <f t="shared" si="1"/>
        <v>0</v>
      </c>
      <c r="N6" s="37">
        <f t="shared" si="2"/>
        <v>0</v>
      </c>
      <c r="O6" s="41">
        <f>'報名表(必填)'!O11</f>
        <v>0</v>
      </c>
      <c r="P6" s="29">
        <f>'報名表(必填)'!R23</f>
        <v>0</v>
      </c>
      <c r="Q6" s="24">
        <f>'報名表(必填)'!Q23</f>
        <v>0</v>
      </c>
      <c r="R6" s="24">
        <f t="shared" si="6"/>
        <v>0</v>
      </c>
      <c r="S6" s="24">
        <f>'報名表(必填)'!S23</f>
        <v>0</v>
      </c>
      <c r="T6" s="24">
        <f>'報名表(必填)'!S24</f>
        <v>0</v>
      </c>
      <c r="U6" s="24">
        <f>'報名表(必填)'!S25</f>
        <v>0</v>
      </c>
      <c r="V6" s="14">
        <f>'報名表(必填)'!S26</f>
        <v>0</v>
      </c>
      <c r="W6" s="35">
        <f>'報名表(必填)'!T11</f>
        <v>0</v>
      </c>
      <c r="X6" s="25" t="e">
        <f>'報名表(必填)'!U23+'報名表(必填)'!U24+'報名表(必填)'!U25+'報名表(必填)'!U26</f>
        <v>#N/A</v>
      </c>
    </row>
    <row r="7" spans="1:24" ht="17.25" customHeight="1">
      <c r="A7" s="22">
        <f>'報名表(必填)'!B12</f>
        <v>0</v>
      </c>
      <c r="B7" s="22">
        <f>'報名表(必填)'!J12</f>
        <v>0</v>
      </c>
      <c r="C7" s="22">
        <f>'參賽單位資料(必填)'!C7</f>
        <v>0</v>
      </c>
      <c r="D7" s="17">
        <f>'報名表(必填)'!D12</f>
        <v>0</v>
      </c>
      <c r="E7" s="33">
        <f>'報名表(必填)'!K12</f>
        <v>0</v>
      </c>
      <c r="F7" s="42">
        <f t="shared" si="3"/>
        <v>0</v>
      </c>
      <c r="G7" s="23">
        <f>'報名表(必填)'!I12</f>
        <v>0</v>
      </c>
      <c r="H7" s="42">
        <f t="shared" si="4"/>
        <v>0</v>
      </c>
      <c r="I7" s="43">
        <f t="shared" si="5"/>
        <v>0</v>
      </c>
      <c r="J7" s="44">
        <f>'報名表(必填)'!M12</f>
        <v>0</v>
      </c>
      <c r="K7" s="40">
        <f t="shared" si="0"/>
        <v>0</v>
      </c>
      <c r="L7" s="40">
        <f>'報名表(必填)'!N12</f>
        <v>0</v>
      </c>
      <c r="M7" s="40">
        <f t="shared" si="1"/>
        <v>0</v>
      </c>
      <c r="N7" s="37">
        <f t="shared" si="2"/>
        <v>0</v>
      </c>
      <c r="O7" s="41">
        <f>'報名表(必填)'!O12</f>
        <v>0</v>
      </c>
      <c r="P7" s="29">
        <f>'報名表(必填)'!R27</f>
        <v>0</v>
      </c>
      <c r="Q7" s="24">
        <f>'報名表(必填)'!Q27</f>
        <v>0</v>
      </c>
      <c r="R7" s="24">
        <f t="shared" si="6"/>
        <v>0</v>
      </c>
      <c r="S7" s="24">
        <f>'報名表(必填)'!S27</f>
        <v>0</v>
      </c>
      <c r="T7" s="24">
        <f>'報名表(必填)'!S28</f>
        <v>0</v>
      </c>
      <c r="U7" s="24">
        <f>'報名表(必填)'!S29</f>
        <v>0</v>
      </c>
      <c r="V7" s="14">
        <f>'報名表(必填)'!S30</f>
        <v>0</v>
      </c>
      <c r="W7" s="35">
        <f>'報名表(必填)'!T12</f>
        <v>0</v>
      </c>
      <c r="X7" s="25" t="e">
        <f>'報名表(必填)'!U27+'報名表(必填)'!U28+'報名表(必填)'!U29+'報名表(必填)'!U30</f>
        <v>#N/A</v>
      </c>
    </row>
    <row r="8" spans="1:24" ht="17.25" customHeight="1">
      <c r="A8" s="22">
        <f>'報名表(必填)'!B13</f>
        <v>0</v>
      </c>
      <c r="B8" s="22">
        <f>'報名表(必填)'!J13</f>
        <v>0</v>
      </c>
      <c r="C8" s="22">
        <f>'參賽單位資料(必填)'!C8</f>
        <v>0</v>
      </c>
      <c r="D8" s="17">
        <f>'報名表(必填)'!D13</f>
        <v>0</v>
      </c>
      <c r="E8" s="33">
        <f>'報名表(必填)'!K13</f>
        <v>0</v>
      </c>
      <c r="F8" s="42">
        <f t="shared" si="3"/>
        <v>0</v>
      </c>
      <c r="G8" s="23">
        <f>'報名表(必填)'!I13</f>
        <v>0</v>
      </c>
      <c r="H8" s="42">
        <f t="shared" si="4"/>
        <v>0</v>
      </c>
      <c r="I8" s="43">
        <f t="shared" si="5"/>
        <v>0</v>
      </c>
      <c r="J8" s="44">
        <f>'報名表(必填)'!M13</f>
        <v>0</v>
      </c>
      <c r="K8" s="40">
        <f t="shared" si="0"/>
        <v>0</v>
      </c>
      <c r="L8" s="40">
        <f>'報名表(必填)'!N13</f>
        <v>0</v>
      </c>
      <c r="M8" s="40">
        <f t="shared" si="1"/>
        <v>0</v>
      </c>
      <c r="N8" s="37">
        <f t="shared" si="2"/>
        <v>0</v>
      </c>
      <c r="O8" s="41">
        <f>'報名表(必填)'!O13</f>
        <v>0</v>
      </c>
      <c r="P8" s="29">
        <f>'報名表(必填)'!R31</f>
        <v>0</v>
      </c>
      <c r="Q8" s="24">
        <f>'報名表(必填)'!Q31</f>
        <v>0</v>
      </c>
      <c r="R8" s="24">
        <f t="shared" si="6"/>
        <v>0</v>
      </c>
      <c r="S8" s="24">
        <f>'報名表(必填)'!S31</f>
        <v>0</v>
      </c>
      <c r="T8" s="24">
        <f>'報名表(必填)'!S32</f>
        <v>0</v>
      </c>
      <c r="U8" s="24">
        <f>'報名表(必填)'!S33</f>
        <v>0</v>
      </c>
      <c r="V8" s="14">
        <f>'報名表(必填)'!S34</f>
        <v>0</v>
      </c>
      <c r="W8" s="35">
        <f>'報名表(必填)'!T13</f>
        <v>0</v>
      </c>
      <c r="X8" s="25" t="e">
        <f>'報名表(必填)'!U31+'報名表(必填)'!U32+'報名表(必填)'!U33+'報名表(必填)'!U34</f>
        <v>#N/A</v>
      </c>
    </row>
    <row r="9" spans="1:24" ht="17.25" customHeight="1">
      <c r="A9" s="22">
        <f>'報名表(必填)'!B14</f>
        <v>0</v>
      </c>
      <c r="B9" s="22">
        <f>'報名表(必填)'!J14</f>
        <v>0</v>
      </c>
      <c r="C9" s="22">
        <f>'參賽單位資料(必填)'!C9</f>
        <v>0</v>
      </c>
      <c r="D9" s="17">
        <f>'報名表(必填)'!D14</f>
        <v>0</v>
      </c>
      <c r="E9" s="33">
        <f>'報名表(必填)'!K14</f>
        <v>0</v>
      </c>
      <c r="F9" s="42">
        <f t="shared" si="3"/>
        <v>0</v>
      </c>
      <c r="G9" s="23">
        <f>'報名表(必填)'!I14</f>
        <v>0</v>
      </c>
      <c r="H9" s="42">
        <f t="shared" si="4"/>
        <v>0</v>
      </c>
      <c r="I9" s="43">
        <f t="shared" si="5"/>
        <v>0</v>
      </c>
      <c r="J9" s="44">
        <f>'報名表(必填)'!M14</f>
        <v>0</v>
      </c>
      <c r="K9" s="40">
        <f t="shared" si="0"/>
        <v>0</v>
      </c>
      <c r="L9" s="40">
        <f>'報名表(必填)'!N14</f>
        <v>0</v>
      </c>
      <c r="M9" s="40">
        <f t="shared" si="1"/>
        <v>0</v>
      </c>
      <c r="N9" s="37">
        <f t="shared" si="2"/>
        <v>0</v>
      </c>
      <c r="O9" s="41">
        <f>'報名表(必填)'!O14</f>
        <v>0</v>
      </c>
      <c r="P9" s="29">
        <f>'報名表(必填)'!R35</f>
        <v>0</v>
      </c>
      <c r="Q9" s="24">
        <f>'報名表(必填)'!Q35</f>
        <v>0</v>
      </c>
      <c r="R9" s="24">
        <f t="shared" si="6"/>
        <v>0</v>
      </c>
      <c r="S9" s="24">
        <f>'報名表(必填)'!S35</f>
        <v>0</v>
      </c>
      <c r="T9" s="24">
        <f>'報名表(必填)'!S36</f>
        <v>0</v>
      </c>
      <c r="U9" s="24">
        <f>'報名表(必填)'!S37</f>
        <v>0</v>
      </c>
      <c r="V9" s="14">
        <f>'報名表(必填)'!S38</f>
        <v>0</v>
      </c>
      <c r="W9" s="35">
        <f>'報名表(必填)'!T14</f>
        <v>0</v>
      </c>
      <c r="X9" s="25" t="e">
        <f>'報名表(必填)'!U35+'報名表(必填)'!U36+'報名表(必填)'!U37+'報名表(必填)'!U38</f>
        <v>#N/A</v>
      </c>
    </row>
    <row r="10" spans="1:24" ht="17.25" customHeight="1">
      <c r="A10" s="22">
        <f>'報名表(必填)'!B15</f>
        <v>0</v>
      </c>
      <c r="B10" s="22">
        <f>'報名表(必填)'!J15</f>
        <v>0</v>
      </c>
      <c r="C10" s="22">
        <f>'參賽單位資料(必填)'!C10</f>
        <v>0</v>
      </c>
      <c r="D10" s="17">
        <f>'報名表(必填)'!D15</f>
        <v>0</v>
      </c>
      <c r="E10" s="33">
        <f>'報名表(必填)'!K15</f>
        <v>0</v>
      </c>
      <c r="F10" s="42">
        <f t="shared" si="3"/>
        <v>0</v>
      </c>
      <c r="G10" s="23">
        <f>'報名表(必填)'!I15</f>
        <v>0</v>
      </c>
      <c r="H10" s="42">
        <f t="shared" si="4"/>
        <v>0</v>
      </c>
      <c r="I10" s="43">
        <f t="shared" si="5"/>
        <v>0</v>
      </c>
      <c r="J10" s="44">
        <f>'報名表(必填)'!M15</f>
        <v>0</v>
      </c>
      <c r="K10" s="40">
        <f t="shared" si="0"/>
        <v>0</v>
      </c>
      <c r="L10" s="40">
        <f>'報名表(必填)'!N15</f>
        <v>0</v>
      </c>
      <c r="M10" s="40">
        <f t="shared" si="1"/>
        <v>0</v>
      </c>
      <c r="N10" s="37">
        <f t="shared" si="2"/>
        <v>0</v>
      </c>
      <c r="O10" s="41">
        <f>'報名表(必填)'!O15</f>
        <v>0</v>
      </c>
      <c r="P10" s="15"/>
      <c r="Q10" s="15"/>
      <c r="R10" s="15"/>
      <c r="S10" s="15"/>
      <c r="T10" s="15"/>
      <c r="U10" s="15"/>
      <c r="V10" s="15"/>
      <c r="W10" s="15"/>
      <c r="X10" s="16"/>
    </row>
    <row r="11" spans="1:24" ht="17.25" customHeight="1">
      <c r="A11" s="22">
        <f>'報名表(必填)'!B16</f>
        <v>0</v>
      </c>
      <c r="B11" s="22">
        <f>'報名表(必填)'!J16</f>
        <v>0</v>
      </c>
      <c r="C11" s="22">
        <f>'參賽單位資料(必填)'!C11</f>
        <v>0</v>
      </c>
      <c r="D11" s="17">
        <f>'報名表(必填)'!D16</f>
        <v>0</v>
      </c>
      <c r="E11" s="33">
        <f>'報名表(必填)'!K16</f>
        <v>0</v>
      </c>
      <c r="F11" s="42">
        <f t="shared" si="3"/>
        <v>0</v>
      </c>
      <c r="G11" s="23">
        <f>'報名表(必填)'!I16</f>
        <v>0</v>
      </c>
      <c r="H11" s="42">
        <f t="shared" si="4"/>
        <v>0</v>
      </c>
      <c r="I11" s="43">
        <f t="shared" si="5"/>
        <v>0</v>
      </c>
      <c r="J11" s="44">
        <f>'報名表(必填)'!M16</f>
        <v>0</v>
      </c>
      <c r="K11" s="40">
        <f t="shared" si="0"/>
        <v>0</v>
      </c>
      <c r="L11" s="40">
        <f>'報名表(必填)'!N16</f>
        <v>0</v>
      </c>
      <c r="M11" s="40">
        <f t="shared" si="1"/>
        <v>0</v>
      </c>
      <c r="N11" s="37">
        <f t="shared" si="2"/>
        <v>0</v>
      </c>
      <c r="O11" s="41">
        <f>'報名表(必填)'!O16</f>
        <v>0</v>
      </c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7.25" customHeight="1">
      <c r="A12" s="22">
        <f>'報名表(必填)'!B17</f>
        <v>0</v>
      </c>
      <c r="B12" s="22">
        <f>'報名表(必填)'!J17</f>
        <v>0</v>
      </c>
      <c r="C12" s="22">
        <f>'參賽單位資料(必填)'!C12</f>
        <v>0</v>
      </c>
      <c r="D12" s="17">
        <f>'報名表(必填)'!D17</f>
        <v>0</v>
      </c>
      <c r="E12" s="33">
        <f>'報名表(必填)'!K17</f>
        <v>0</v>
      </c>
      <c r="F12" s="42">
        <f t="shared" si="3"/>
        <v>0</v>
      </c>
      <c r="G12" s="23">
        <f>'報名表(必填)'!I17</f>
        <v>0</v>
      </c>
      <c r="H12" s="42">
        <f t="shared" si="4"/>
        <v>0</v>
      </c>
      <c r="I12" s="43">
        <f t="shared" si="5"/>
        <v>0</v>
      </c>
      <c r="J12" s="44">
        <f>'報名表(必填)'!M17</f>
        <v>0</v>
      </c>
      <c r="K12" s="40">
        <f t="shared" si="0"/>
        <v>0</v>
      </c>
      <c r="L12" s="40">
        <f>'報名表(必填)'!N17</f>
        <v>0</v>
      </c>
      <c r="M12" s="40">
        <f t="shared" si="1"/>
        <v>0</v>
      </c>
      <c r="N12" s="37">
        <f t="shared" si="2"/>
        <v>0</v>
      </c>
      <c r="O12" s="41">
        <f>'報名表(必填)'!O17</f>
        <v>0</v>
      </c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7.25" customHeight="1">
      <c r="A13" s="22">
        <f>'報名表(必填)'!B18</f>
        <v>0</v>
      </c>
      <c r="B13" s="22">
        <f>'報名表(必填)'!J18</f>
        <v>0</v>
      </c>
      <c r="C13" s="22">
        <f>'參賽單位資料(必填)'!C13</f>
        <v>0</v>
      </c>
      <c r="D13" s="17">
        <f>'報名表(必填)'!D18</f>
        <v>0</v>
      </c>
      <c r="E13" s="33">
        <f>'報名表(必填)'!K18</f>
        <v>0</v>
      </c>
      <c r="F13" s="42">
        <f t="shared" si="3"/>
        <v>0</v>
      </c>
      <c r="G13" s="23">
        <f>'報名表(必填)'!I18</f>
        <v>0</v>
      </c>
      <c r="H13" s="42">
        <f t="shared" si="4"/>
        <v>0</v>
      </c>
      <c r="I13" s="43">
        <f t="shared" si="5"/>
        <v>0</v>
      </c>
      <c r="J13" s="44">
        <f>'報名表(必填)'!M18</f>
        <v>0</v>
      </c>
      <c r="K13" s="40">
        <f t="shared" si="0"/>
        <v>0</v>
      </c>
      <c r="L13" s="40">
        <f>'報名表(必填)'!N18</f>
        <v>0</v>
      </c>
      <c r="M13" s="40">
        <f t="shared" si="1"/>
        <v>0</v>
      </c>
      <c r="N13" s="37">
        <f t="shared" si="2"/>
        <v>0</v>
      </c>
      <c r="O13" s="41">
        <f>'報名表(必填)'!O18</f>
        <v>0</v>
      </c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7.25" customHeight="1">
      <c r="A14" s="22">
        <f>'報名表(必填)'!B19</f>
        <v>0</v>
      </c>
      <c r="B14" s="22">
        <f>'報名表(必填)'!J19</f>
        <v>0</v>
      </c>
      <c r="C14" s="22">
        <f>'參賽單位資料(必填)'!C14</f>
        <v>0</v>
      </c>
      <c r="D14" s="17">
        <f>'報名表(必填)'!D19</f>
        <v>0</v>
      </c>
      <c r="E14" s="33">
        <f>'報名表(必填)'!K19</f>
        <v>0</v>
      </c>
      <c r="F14" s="42">
        <f t="shared" si="3"/>
        <v>0</v>
      </c>
      <c r="G14" s="23">
        <f>'報名表(必填)'!I19</f>
        <v>0</v>
      </c>
      <c r="H14" s="42">
        <f t="shared" si="4"/>
        <v>0</v>
      </c>
      <c r="I14" s="43">
        <f t="shared" si="5"/>
        <v>0</v>
      </c>
      <c r="J14" s="44">
        <f>'報名表(必填)'!M19</f>
        <v>0</v>
      </c>
      <c r="K14" s="40">
        <f t="shared" si="0"/>
        <v>0</v>
      </c>
      <c r="L14" s="40">
        <f>'報名表(必填)'!N19</f>
        <v>0</v>
      </c>
      <c r="M14" s="40">
        <f t="shared" si="1"/>
        <v>0</v>
      </c>
      <c r="N14" s="37">
        <f t="shared" si="2"/>
        <v>0</v>
      </c>
      <c r="O14" s="41">
        <f>'報名表(必填)'!O19</f>
        <v>0</v>
      </c>
      <c r="P14" s="30">
        <v>0</v>
      </c>
      <c r="Q14" s="26">
        <v>0</v>
      </c>
      <c r="R14" s="27" t="s">
        <v>84</v>
      </c>
      <c r="S14" s="16"/>
      <c r="T14" s="16"/>
      <c r="U14" s="16"/>
      <c r="V14" s="16"/>
      <c r="W14" s="16"/>
      <c r="X14" s="16"/>
    </row>
    <row r="15" spans="1:24" ht="17.25" customHeight="1">
      <c r="A15" s="22">
        <f>'報名表(必填)'!B20</f>
        <v>0</v>
      </c>
      <c r="B15" s="22">
        <f>'報名表(必填)'!J20</f>
        <v>0</v>
      </c>
      <c r="C15" s="22">
        <f>'參賽單位資料(必填)'!C15</f>
        <v>0</v>
      </c>
      <c r="D15" s="17">
        <f>'報名表(必填)'!D20</f>
        <v>0</v>
      </c>
      <c r="E15" s="33">
        <f>'報名表(必填)'!K20</f>
        <v>0</v>
      </c>
      <c r="F15" s="42">
        <f t="shared" si="3"/>
        <v>0</v>
      </c>
      <c r="G15" s="23">
        <f>'報名表(必填)'!I20</f>
        <v>0</v>
      </c>
      <c r="H15" s="42">
        <f t="shared" si="4"/>
        <v>0</v>
      </c>
      <c r="I15" s="43">
        <f t="shared" si="5"/>
        <v>0</v>
      </c>
      <c r="J15" s="44">
        <f>'報名表(必填)'!M20</f>
        <v>0</v>
      </c>
      <c r="K15" s="40">
        <f t="shared" si="0"/>
        <v>0</v>
      </c>
      <c r="L15" s="40">
        <f>'報名表(必填)'!N20</f>
        <v>0</v>
      </c>
      <c r="M15" s="40">
        <f t="shared" si="1"/>
        <v>0</v>
      </c>
      <c r="N15" s="37">
        <f t="shared" si="2"/>
        <v>0</v>
      </c>
      <c r="O15" s="41">
        <f>'報名表(必填)'!O20</f>
        <v>0</v>
      </c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7.25" customHeight="1">
      <c r="A16" s="22">
        <f>'報名表(必填)'!B21</f>
        <v>0</v>
      </c>
      <c r="B16" s="22">
        <f>'報名表(必填)'!J21</f>
        <v>0</v>
      </c>
      <c r="C16" s="22">
        <f>'參賽單位資料(必填)'!C16</f>
        <v>0</v>
      </c>
      <c r="D16" s="17">
        <f>'報名表(必填)'!D21</f>
        <v>0</v>
      </c>
      <c r="E16" s="33">
        <f>'報名表(必填)'!K21</f>
        <v>0</v>
      </c>
      <c r="F16" s="42">
        <f t="shared" si="3"/>
        <v>0</v>
      </c>
      <c r="G16" s="23">
        <f>'報名表(必填)'!I21</f>
        <v>0</v>
      </c>
      <c r="H16" s="42">
        <f t="shared" si="4"/>
        <v>0</v>
      </c>
      <c r="I16" s="43">
        <f t="shared" si="5"/>
        <v>0</v>
      </c>
      <c r="J16" s="44">
        <f>'報名表(必填)'!M21</f>
        <v>0</v>
      </c>
      <c r="K16" s="40">
        <f t="shared" si="0"/>
        <v>0</v>
      </c>
      <c r="L16" s="40">
        <f>'報名表(必填)'!N21</f>
        <v>0</v>
      </c>
      <c r="M16" s="40">
        <f t="shared" si="1"/>
        <v>0</v>
      </c>
      <c r="N16" s="37">
        <f t="shared" si="2"/>
        <v>0</v>
      </c>
      <c r="O16" s="41">
        <f>'報名表(必填)'!O21</f>
        <v>0</v>
      </c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7.25" customHeight="1">
      <c r="A17" s="22">
        <f>'報名表(必填)'!B22</f>
        <v>0</v>
      </c>
      <c r="B17" s="22">
        <f>'報名表(必填)'!J22</f>
        <v>0</v>
      </c>
      <c r="C17" s="22">
        <f>'參賽單位資料(必填)'!C17</f>
        <v>0</v>
      </c>
      <c r="D17" s="17">
        <f>'報名表(必填)'!D22</f>
        <v>0</v>
      </c>
      <c r="E17" s="33">
        <f>'報名表(必填)'!K22</f>
        <v>0</v>
      </c>
      <c r="F17" s="42">
        <f t="shared" si="3"/>
        <v>0</v>
      </c>
      <c r="G17" s="23">
        <f>'報名表(必填)'!I22</f>
        <v>0</v>
      </c>
      <c r="H17" s="42">
        <f t="shared" si="4"/>
        <v>0</v>
      </c>
      <c r="I17" s="43">
        <f t="shared" si="5"/>
        <v>0</v>
      </c>
      <c r="J17" s="44">
        <f>'報名表(必填)'!M22</f>
        <v>0</v>
      </c>
      <c r="K17" s="40">
        <f t="shared" si="0"/>
        <v>0</v>
      </c>
      <c r="L17" s="40">
        <f>'報名表(必填)'!N22</f>
        <v>0</v>
      </c>
      <c r="M17" s="40">
        <f t="shared" si="1"/>
        <v>0</v>
      </c>
      <c r="N17" s="37">
        <f t="shared" si="2"/>
        <v>0</v>
      </c>
      <c r="O17" s="41">
        <f>'報名表(必填)'!O22</f>
        <v>0</v>
      </c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7.25" customHeight="1">
      <c r="A18" s="22">
        <f>'報名表(必填)'!B23</f>
        <v>0</v>
      </c>
      <c r="B18" s="22">
        <f>'報名表(必填)'!J23</f>
        <v>0</v>
      </c>
      <c r="C18" s="22" t="str">
        <f>'參賽單位資料(必填)'!C18</f>
        <v>04-7237777#601洪R、#608張S</v>
      </c>
      <c r="D18" s="17">
        <f>'報名表(必填)'!D23</f>
        <v>0</v>
      </c>
      <c r="E18" s="33">
        <f>'報名表(必填)'!K23</f>
        <v>0</v>
      </c>
      <c r="F18" s="42">
        <f t="shared" si="3"/>
        <v>0</v>
      </c>
      <c r="G18" s="23">
        <f>'報名表(必填)'!I23</f>
        <v>0</v>
      </c>
      <c r="H18" s="42" t="str">
        <f t="shared" si="4"/>
        <v>04-7237777#601洪R、#608張S</v>
      </c>
      <c r="I18" s="43">
        <f t="shared" si="5"/>
        <v>0</v>
      </c>
      <c r="J18" s="44">
        <f>'報名表(必填)'!M23</f>
        <v>0</v>
      </c>
      <c r="K18" s="40">
        <f t="shared" si="0"/>
        <v>0</v>
      </c>
      <c r="L18" s="40">
        <f>'報名表(必填)'!N23</f>
        <v>0</v>
      </c>
      <c r="M18" s="40" t="str">
        <f t="shared" si="1"/>
        <v>04-7237777#601洪R、#608張S</v>
      </c>
      <c r="N18" s="37">
        <f t="shared" si="2"/>
        <v>0</v>
      </c>
      <c r="O18" s="41">
        <f>'報名表(必填)'!O23</f>
        <v>0</v>
      </c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7.25" customHeight="1">
      <c r="A19" s="22">
        <f>'報名表(必填)'!B24</f>
        <v>0</v>
      </c>
      <c r="B19" s="22">
        <f>'報名表(必填)'!J24</f>
        <v>0</v>
      </c>
      <c r="C19" s="22">
        <f>'參賽單位資料(必填)'!C19</f>
        <v>0</v>
      </c>
      <c r="D19" s="17">
        <f>'報名表(必填)'!D24</f>
        <v>0</v>
      </c>
      <c r="E19" s="33">
        <f>'報名表(必填)'!K24</f>
        <v>0</v>
      </c>
      <c r="F19" s="42">
        <f t="shared" si="3"/>
        <v>0</v>
      </c>
      <c r="G19" s="23">
        <f>'報名表(必填)'!I24</f>
        <v>0</v>
      </c>
      <c r="H19" s="42">
        <f t="shared" si="4"/>
        <v>0</v>
      </c>
      <c r="I19" s="43">
        <f t="shared" si="5"/>
        <v>0</v>
      </c>
      <c r="J19" s="44">
        <f>'報名表(必填)'!M24</f>
        <v>0</v>
      </c>
      <c r="K19" s="40">
        <f t="shared" si="0"/>
        <v>0</v>
      </c>
      <c r="L19" s="40">
        <f>'報名表(必填)'!N24</f>
        <v>0</v>
      </c>
      <c r="M19" s="40">
        <f t="shared" si="1"/>
        <v>0</v>
      </c>
      <c r="N19" s="37">
        <f t="shared" si="2"/>
        <v>0</v>
      </c>
      <c r="O19" s="41">
        <f>'報名表(必填)'!O24</f>
        <v>0</v>
      </c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7.25" customHeight="1">
      <c r="A20" s="22">
        <f>'報名表(必填)'!B25</f>
        <v>0</v>
      </c>
      <c r="B20" s="22">
        <f>'報名表(必填)'!J25</f>
        <v>0</v>
      </c>
      <c r="C20" s="22">
        <f>'參賽單位資料(必填)'!C20</f>
        <v>0</v>
      </c>
      <c r="D20" s="17">
        <f>'報名表(必填)'!D25</f>
        <v>0</v>
      </c>
      <c r="E20" s="33">
        <f>'報名表(必填)'!K25</f>
        <v>0</v>
      </c>
      <c r="F20" s="42">
        <f t="shared" si="3"/>
        <v>0</v>
      </c>
      <c r="G20" s="23">
        <f>'報名表(必填)'!I25</f>
        <v>0</v>
      </c>
      <c r="H20" s="42">
        <f t="shared" si="4"/>
        <v>0</v>
      </c>
      <c r="I20" s="43">
        <f t="shared" si="5"/>
        <v>0</v>
      </c>
      <c r="J20" s="44">
        <f>'報名表(必填)'!M25</f>
        <v>0</v>
      </c>
      <c r="K20" s="40">
        <f t="shared" si="0"/>
        <v>0</v>
      </c>
      <c r="L20" s="40">
        <f>'報名表(必填)'!N25</f>
        <v>0</v>
      </c>
      <c r="M20" s="40">
        <f t="shared" si="1"/>
        <v>0</v>
      </c>
      <c r="N20" s="37">
        <f t="shared" si="2"/>
        <v>0</v>
      </c>
      <c r="O20" s="41">
        <f>'報名表(必填)'!O25</f>
        <v>0</v>
      </c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7.25" customHeight="1">
      <c r="A21" s="22">
        <f>'報名表(必填)'!B26</f>
        <v>0</v>
      </c>
      <c r="B21" s="22">
        <f>'報名表(必填)'!J26</f>
        <v>0</v>
      </c>
      <c r="C21" s="22">
        <f>'參賽單位資料(必填)'!C21</f>
        <v>0</v>
      </c>
      <c r="D21" s="17">
        <f>'報名表(必填)'!D26</f>
        <v>0</v>
      </c>
      <c r="E21" s="33">
        <f>'報名表(必填)'!K26</f>
        <v>0</v>
      </c>
      <c r="F21" s="42">
        <f t="shared" si="3"/>
        <v>0</v>
      </c>
      <c r="G21" s="23">
        <f>'報名表(必填)'!I26</f>
        <v>0</v>
      </c>
      <c r="H21" s="42">
        <f t="shared" si="4"/>
        <v>0</v>
      </c>
      <c r="I21" s="43">
        <f t="shared" si="5"/>
        <v>0</v>
      </c>
      <c r="J21" s="44">
        <f>'報名表(必填)'!M26</f>
        <v>0</v>
      </c>
      <c r="K21" s="40">
        <f t="shared" si="0"/>
        <v>0</v>
      </c>
      <c r="L21" s="40">
        <f>'報名表(必填)'!N26</f>
        <v>0</v>
      </c>
      <c r="M21" s="40">
        <f t="shared" si="1"/>
        <v>0</v>
      </c>
      <c r="N21" s="37">
        <f t="shared" si="2"/>
        <v>0</v>
      </c>
      <c r="O21" s="41">
        <f>'報名表(必填)'!O26</f>
        <v>0</v>
      </c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7.25" customHeight="1">
      <c r="A22" s="22">
        <f>'報名表(必填)'!B27</f>
        <v>0</v>
      </c>
      <c r="B22" s="22">
        <f>'報名表(必填)'!J27</f>
        <v>0</v>
      </c>
      <c r="C22" s="22">
        <f>'參賽單位資料(必填)'!C22</f>
        <v>0</v>
      </c>
      <c r="D22" s="17">
        <f>'報名表(必填)'!D27</f>
        <v>0</v>
      </c>
      <c r="E22" s="33">
        <f>'報名表(必填)'!K27</f>
        <v>0</v>
      </c>
      <c r="F22" s="42">
        <f t="shared" si="3"/>
        <v>0</v>
      </c>
      <c r="G22" s="23">
        <f>'報名表(必填)'!I27</f>
        <v>0</v>
      </c>
      <c r="H22" s="42">
        <f t="shared" si="4"/>
        <v>0</v>
      </c>
      <c r="I22" s="43">
        <f t="shared" si="5"/>
        <v>0</v>
      </c>
      <c r="J22" s="44">
        <f>'報名表(必填)'!M27</f>
        <v>0</v>
      </c>
      <c r="K22" s="40">
        <f t="shared" si="0"/>
        <v>0</v>
      </c>
      <c r="L22" s="40">
        <f>'報名表(必填)'!N27</f>
        <v>0</v>
      </c>
      <c r="M22" s="40">
        <f t="shared" si="1"/>
        <v>0</v>
      </c>
      <c r="N22" s="37">
        <f t="shared" si="2"/>
        <v>0</v>
      </c>
      <c r="O22" s="41">
        <f>'報名表(必填)'!O27</f>
        <v>0</v>
      </c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7.25" customHeight="1">
      <c r="A23" s="22">
        <f>'報名表(必填)'!B28</f>
        <v>0</v>
      </c>
      <c r="B23" s="22">
        <f>'報名表(必填)'!J28</f>
        <v>0</v>
      </c>
      <c r="C23" s="22">
        <f>'參賽單位資料(必填)'!C23</f>
        <v>0</v>
      </c>
      <c r="D23" s="17">
        <f>'報名表(必填)'!D28</f>
        <v>0</v>
      </c>
      <c r="E23" s="33">
        <f>'報名表(必填)'!K28</f>
        <v>0</v>
      </c>
      <c r="F23" s="42">
        <f t="shared" si="3"/>
        <v>0</v>
      </c>
      <c r="G23" s="23">
        <f>'報名表(必填)'!I28</f>
        <v>0</v>
      </c>
      <c r="H23" s="42">
        <f t="shared" si="4"/>
        <v>0</v>
      </c>
      <c r="I23" s="43">
        <f t="shared" si="5"/>
        <v>0</v>
      </c>
      <c r="J23" s="44">
        <f>'報名表(必填)'!M28</f>
        <v>0</v>
      </c>
      <c r="K23" s="40">
        <f t="shared" si="0"/>
        <v>0</v>
      </c>
      <c r="L23" s="40">
        <f>'報名表(必填)'!N28</f>
        <v>0</v>
      </c>
      <c r="M23" s="40">
        <f t="shared" si="1"/>
        <v>0</v>
      </c>
      <c r="N23" s="37">
        <f t="shared" si="2"/>
        <v>0</v>
      </c>
      <c r="O23" s="41">
        <f>'報名表(必填)'!O28</f>
        <v>0</v>
      </c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7.25" customHeight="1">
      <c r="A24" s="22">
        <f>'報名表(必填)'!B29</f>
        <v>0</v>
      </c>
      <c r="B24" s="22">
        <f>'報名表(必填)'!J29</f>
        <v>0</v>
      </c>
      <c r="C24" s="22">
        <f>'參賽單位資料(必填)'!C24</f>
        <v>0</v>
      </c>
      <c r="D24" s="17">
        <f>'報名表(必填)'!D29</f>
        <v>0</v>
      </c>
      <c r="E24" s="33">
        <f>'報名表(必填)'!K29</f>
        <v>0</v>
      </c>
      <c r="F24" s="42">
        <f t="shared" si="3"/>
        <v>0</v>
      </c>
      <c r="G24" s="23">
        <f>'報名表(必填)'!I29</f>
        <v>0</v>
      </c>
      <c r="H24" s="42">
        <f t="shared" si="4"/>
        <v>0</v>
      </c>
      <c r="I24" s="43">
        <f t="shared" si="5"/>
        <v>0</v>
      </c>
      <c r="J24" s="44">
        <f>'報名表(必填)'!M29</f>
        <v>0</v>
      </c>
      <c r="K24" s="40">
        <f t="shared" si="0"/>
        <v>0</v>
      </c>
      <c r="L24" s="40">
        <f>'報名表(必填)'!N29</f>
        <v>0</v>
      </c>
      <c r="M24" s="40">
        <f t="shared" si="1"/>
        <v>0</v>
      </c>
      <c r="N24" s="37">
        <f t="shared" si="2"/>
        <v>0</v>
      </c>
      <c r="O24" s="41">
        <f>'報名表(必填)'!O29</f>
        <v>0</v>
      </c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7.25" customHeight="1">
      <c r="A25" s="22">
        <f>'報名表(必填)'!B30</f>
        <v>0</v>
      </c>
      <c r="B25" s="22">
        <f>'報名表(必填)'!J30</f>
        <v>0</v>
      </c>
      <c r="C25" s="22">
        <f>'參賽單位資料(必填)'!C25</f>
        <v>0</v>
      </c>
      <c r="D25" s="17">
        <f>'報名表(必填)'!D30</f>
        <v>0</v>
      </c>
      <c r="E25" s="33">
        <f>'報名表(必填)'!K30</f>
        <v>0</v>
      </c>
      <c r="F25" s="42">
        <f t="shared" si="3"/>
        <v>0</v>
      </c>
      <c r="G25" s="23">
        <f>'報名表(必填)'!I30</f>
        <v>0</v>
      </c>
      <c r="H25" s="42">
        <f t="shared" si="4"/>
        <v>0</v>
      </c>
      <c r="I25" s="43">
        <f t="shared" si="5"/>
        <v>0</v>
      </c>
      <c r="J25" s="44">
        <f>'報名表(必填)'!M30</f>
        <v>0</v>
      </c>
      <c r="K25" s="40">
        <f t="shared" si="0"/>
        <v>0</v>
      </c>
      <c r="L25" s="40">
        <f>'報名表(必填)'!N30</f>
        <v>0</v>
      </c>
      <c r="M25" s="40">
        <f t="shared" si="1"/>
        <v>0</v>
      </c>
      <c r="N25" s="37">
        <f t="shared" si="2"/>
        <v>0</v>
      </c>
      <c r="O25" s="41">
        <f>'報名表(必填)'!O30</f>
        <v>0</v>
      </c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7.25" customHeight="1">
      <c r="A26" s="22">
        <f>'報名表(必填)'!B31</f>
        <v>0</v>
      </c>
      <c r="B26" s="22">
        <f>'報名表(必填)'!J31</f>
        <v>0</v>
      </c>
      <c r="C26" s="22">
        <f>'參賽單位資料(必填)'!C26</f>
        <v>0</v>
      </c>
      <c r="D26" s="17">
        <f>'報名表(必填)'!D31</f>
        <v>0</v>
      </c>
      <c r="E26" s="33">
        <f>'報名表(必填)'!K31</f>
        <v>0</v>
      </c>
      <c r="F26" s="42">
        <f t="shared" si="3"/>
        <v>0</v>
      </c>
      <c r="G26" s="23">
        <f>'報名表(必填)'!I31</f>
        <v>0</v>
      </c>
      <c r="H26" s="42">
        <f t="shared" si="4"/>
        <v>0</v>
      </c>
      <c r="I26" s="43">
        <f t="shared" si="5"/>
        <v>0</v>
      </c>
      <c r="J26" s="44">
        <f>'報名表(必填)'!M31</f>
        <v>0</v>
      </c>
      <c r="K26" s="40">
        <f t="shared" si="0"/>
        <v>0</v>
      </c>
      <c r="L26" s="40">
        <f>'報名表(必填)'!N31</f>
        <v>0</v>
      </c>
      <c r="M26" s="40">
        <f t="shared" si="1"/>
        <v>0</v>
      </c>
      <c r="N26" s="37">
        <f t="shared" si="2"/>
        <v>0</v>
      </c>
      <c r="O26" s="41">
        <f>'報名表(必填)'!O31</f>
        <v>0</v>
      </c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7.25" customHeight="1">
      <c r="A27" s="22">
        <f>'報名表(必填)'!B32</f>
        <v>0</v>
      </c>
      <c r="B27" s="22">
        <f>'報名表(必填)'!J32</f>
        <v>0</v>
      </c>
      <c r="C27" s="22">
        <f>'參賽單位資料(必填)'!C27</f>
        <v>0</v>
      </c>
      <c r="D27" s="17">
        <f>'報名表(必填)'!D32</f>
        <v>0</v>
      </c>
      <c r="E27" s="33">
        <f>'報名表(必填)'!K32</f>
        <v>0</v>
      </c>
      <c r="F27" s="42">
        <f t="shared" si="3"/>
        <v>0</v>
      </c>
      <c r="G27" s="23">
        <f>'報名表(必填)'!I32</f>
        <v>0</v>
      </c>
      <c r="H27" s="42">
        <f t="shared" si="4"/>
        <v>0</v>
      </c>
      <c r="I27" s="43">
        <f t="shared" si="5"/>
        <v>0</v>
      </c>
      <c r="J27" s="44">
        <f>'報名表(必填)'!M32</f>
        <v>0</v>
      </c>
      <c r="K27" s="40">
        <f t="shared" si="0"/>
        <v>0</v>
      </c>
      <c r="L27" s="40">
        <f>'報名表(必填)'!N32</f>
        <v>0</v>
      </c>
      <c r="M27" s="40">
        <f t="shared" si="1"/>
        <v>0</v>
      </c>
      <c r="N27" s="37">
        <f t="shared" si="2"/>
        <v>0</v>
      </c>
      <c r="O27" s="41">
        <f>'報名表(必填)'!O32</f>
        <v>0</v>
      </c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7.25" customHeight="1">
      <c r="A28" s="22">
        <f>'報名表(必填)'!B33</f>
        <v>0</v>
      </c>
      <c r="B28" s="22">
        <f>'報名表(必填)'!J33</f>
        <v>0</v>
      </c>
      <c r="C28" s="22">
        <f>'參賽單位資料(必填)'!C28</f>
        <v>0</v>
      </c>
      <c r="D28" s="17">
        <f>'報名表(必填)'!D33</f>
        <v>0</v>
      </c>
      <c r="E28" s="33">
        <f>'報名表(必填)'!K33</f>
        <v>0</v>
      </c>
      <c r="F28" s="42">
        <f t="shared" si="3"/>
        <v>0</v>
      </c>
      <c r="G28" s="23">
        <f>'報名表(必填)'!I33</f>
        <v>0</v>
      </c>
      <c r="H28" s="42">
        <f t="shared" si="4"/>
        <v>0</v>
      </c>
      <c r="I28" s="43">
        <f t="shared" si="5"/>
        <v>0</v>
      </c>
      <c r="J28" s="44">
        <f>'報名表(必填)'!M33</f>
        <v>0</v>
      </c>
      <c r="K28" s="40">
        <f t="shared" si="0"/>
        <v>0</v>
      </c>
      <c r="L28" s="40">
        <f>'報名表(必填)'!N33</f>
        <v>0</v>
      </c>
      <c r="M28" s="40">
        <f t="shared" si="1"/>
        <v>0</v>
      </c>
      <c r="N28" s="37">
        <f t="shared" si="2"/>
        <v>0</v>
      </c>
      <c r="O28" s="41">
        <f>'報名表(必填)'!O33</f>
        <v>0</v>
      </c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7.25" customHeight="1">
      <c r="A29" s="22">
        <f>'報名表(必填)'!B34</f>
        <v>0</v>
      </c>
      <c r="B29" s="22">
        <f>'報名表(必填)'!J34</f>
        <v>0</v>
      </c>
      <c r="C29" s="22">
        <f>'參賽單位資料(必填)'!C29</f>
        <v>0</v>
      </c>
      <c r="D29" s="17">
        <f>'報名表(必填)'!D34</f>
        <v>0</v>
      </c>
      <c r="E29" s="33">
        <f>'報名表(必填)'!K34</f>
        <v>0</v>
      </c>
      <c r="F29" s="42">
        <f t="shared" si="3"/>
        <v>0</v>
      </c>
      <c r="G29" s="23">
        <f>'報名表(必填)'!I34</f>
        <v>0</v>
      </c>
      <c r="H29" s="42">
        <f t="shared" si="4"/>
        <v>0</v>
      </c>
      <c r="I29" s="43">
        <f t="shared" si="5"/>
        <v>0</v>
      </c>
      <c r="J29" s="44">
        <f>'報名表(必填)'!M34</f>
        <v>0</v>
      </c>
      <c r="K29" s="40">
        <f t="shared" si="0"/>
        <v>0</v>
      </c>
      <c r="L29" s="40">
        <f>'報名表(必填)'!N34</f>
        <v>0</v>
      </c>
      <c r="M29" s="40">
        <f t="shared" si="1"/>
        <v>0</v>
      </c>
      <c r="N29" s="37">
        <f t="shared" si="2"/>
        <v>0</v>
      </c>
      <c r="O29" s="41">
        <f>'報名表(必填)'!O34</f>
        <v>0</v>
      </c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7.25" customHeight="1">
      <c r="A30" s="22">
        <f>'報名表(必填)'!B35</f>
        <v>0</v>
      </c>
      <c r="B30" s="22">
        <f>'報名表(必填)'!J35</f>
        <v>0</v>
      </c>
      <c r="C30" s="22">
        <f>'參賽單位資料(必填)'!C30</f>
        <v>0</v>
      </c>
      <c r="D30" s="17">
        <f>'報名表(必填)'!D35</f>
        <v>0</v>
      </c>
      <c r="E30" s="33">
        <f>'報名表(必填)'!K35</f>
        <v>0</v>
      </c>
      <c r="F30" s="42">
        <f t="shared" si="3"/>
        <v>0</v>
      </c>
      <c r="G30" s="23">
        <f>'報名表(必填)'!I35</f>
        <v>0</v>
      </c>
      <c r="H30" s="42">
        <f t="shared" si="4"/>
        <v>0</v>
      </c>
      <c r="I30" s="43">
        <f t="shared" si="5"/>
        <v>0</v>
      </c>
      <c r="J30" s="44">
        <f>'報名表(必填)'!M35</f>
        <v>0</v>
      </c>
      <c r="K30" s="40">
        <f t="shared" si="0"/>
        <v>0</v>
      </c>
      <c r="L30" s="40">
        <f>'報名表(必填)'!N35</f>
        <v>0</v>
      </c>
      <c r="M30" s="40">
        <f t="shared" si="1"/>
        <v>0</v>
      </c>
      <c r="N30" s="37">
        <f t="shared" si="2"/>
        <v>0</v>
      </c>
      <c r="O30" s="41">
        <f>'報名表(必填)'!O35</f>
        <v>0</v>
      </c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7.25" customHeight="1">
      <c r="A31" s="22">
        <f>'報名表(必填)'!B36</f>
        <v>0</v>
      </c>
      <c r="B31" s="22">
        <f>'報名表(必填)'!J36</f>
        <v>0</v>
      </c>
      <c r="C31" s="22">
        <f>'參賽單位資料(必填)'!C31</f>
        <v>0</v>
      </c>
      <c r="D31" s="17">
        <f>'報名表(必填)'!D36</f>
        <v>0</v>
      </c>
      <c r="E31" s="33">
        <f>'報名表(必填)'!K36</f>
        <v>0</v>
      </c>
      <c r="F31" s="42">
        <f t="shared" si="3"/>
        <v>0</v>
      </c>
      <c r="G31" s="23">
        <f>'報名表(必填)'!I36</f>
        <v>0</v>
      </c>
      <c r="H31" s="42">
        <f t="shared" si="4"/>
        <v>0</v>
      </c>
      <c r="I31" s="43">
        <f t="shared" si="5"/>
        <v>0</v>
      </c>
      <c r="J31" s="44">
        <f>'報名表(必填)'!M36</f>
        <v>0</v>
      </c>
      <c r="K31" s="40">
        <f t="shared" si="0"/>
        <v>0</v>
      </c>
      <c r="L31" s="40">
        <f>'報名表(必填)'!N36</f>
        <v>0</v>
      </c>
      <c r="M31" s="40">
        <f t="shared" si="1"/>
        <v>0</v>
      </c>
      <c r="N31" s="37">
        <f t="shared" si="2"/>
        <v>0</v>
      </c>
      <c r="O31" s="41">
        <f>'報名表(必填)'!O36</f>
        <v>0</v>
      </c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7.25" customHeight="1">
      <c r="A32" s="22">
        <f>'報名表(必填)'!B37</f>
        <v>0</v>
      </c>
      <c r="B32" s="22">
        <f>'報名表(必填)'!J37</f>
        <v>0</v>
      </c>
      <c r="C32" s="22">
        <f>'參賽單位資料(必填)'!C32</f>
        <v>0</v>
      </c>
      <c r="D32" s="17">
        <f>'報名表(必填)'!D37</f>
        <v>0</v>
      </c>
      <c r="E32" s="33">
        <f>'報名表(必填)'!K37</f>
        <v>0</v>
      </c>
      <c r="F32" s="42">
        <f t="shared" si="3"/>
        <v>0</v>
      </c>
      <c r="G32" s="23">
        <f>'報名表(必填)'!I37</f>
        <v>0</v>
      </c>
      <c r="H32" s="42">
        <f t="shared" si="4"/>
        <v>0</v>
      </c>
      <c r="I32" s="43">
        <f t="shared" si="5"/>
        <v>0</v>
      </c>
      <c r="J32" s="44">
        <f>'報名表(必填)'!M37</f>
        <v>0</v>
      </c>
      <c r="K32" s="40">
        <f t="shared" si="0"/>
        <v>0</v>
      </c>
      <c r="L32" s="40">
        <f>'報名表(必填)'!N37</f>
        <v>0</v>
      </c>
      <c r="M32" s="40">
        <f t="shared" si="1"/>
        <v>0</v>
      </c>
      <c r="N32" s="37">
        <f t="shared" si="2"/>
        <v>0</v>
      </c>
      <c r="O32" s="41">
        <f>'報名表(必填)'!O37</f>
        <v>0</v>
      </c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7.25" customHeight="1">
      <c r="A33" s="22">
        <f>'報名表(必填)'!B38</f>
        <v>0</v>
      </c>
      <c r="B33" s="22">
        <f>'報名表(必填)'!J38</f>
        <v>0</v>
      </c>
      <c r="C33" s="22">
        <f>'參賽單位資料(必填)'!C33</f>
        <v>0</v>
      </c>
      <c r="D33" s="17">
        <f>'報名表(必填)'!D38</f>
        <v>0</v>
      </c>
      <c r="E33" s="33">
        <f>'報名表(必填)'!K38</f>
        <v>0</v>
      </c>
      <c r="F33" s="42">
        <f t="shared" si="3"/>
        <v>0</v>
      </c>
      <c r="G33" s="23">
        <f>'報名表(必填)'!I38</f>
        <v>0</v>
      </c>
      <c r="H33" s="42">
        <f t="shared" si="4"/>
        <v>0</v>
      </c>
      <c r="I33" s="43">
        <f t="shared" si="5"/>
        <v>0</v>
      </c>
      <c r="J33" s="44">
        <f>'報名表(必填)'!M38</f>
        <v>0</v>
      </c>
      <c r="K33" s="40">
        <f t="shared" si="0"/>
        <v>0</v>
      </c>
      <c r="L33" s="40">
        <f>'報名表(必填)'!N38</f>
        <v>0</v>
      </c>
      <c r="M33" s="40">
        <f t="shared" si="1"/>
        <v>0</v>
      </c>
      <c r="N33" s="37">
        <f t="shared" si="2"/>
        <v>0</v>
      </c>
      <c r="O33" s="41">
        <f>'報名表(必填)'!O38</f>
        <v>0</v>
      </c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7.25" customHeight="1">
      <c r="A34" s="22">
        <f>'報名表(必填)'!B39</f>
        <v>0</v>
      </c>
      <c r="B34" s="22">
        <f>'報名表(必填)'!J39</f>
        <v>0</v>
      </c>
      <c r="C34" s="22">
        <f>'參賽單位資料(必填)'!C34</f>
        <v>0</v>
      </c>
      <c r="D34" s="17">
        <f>'報名表(必填)'!D39</f>
        <v>0</v>
      </c>
      <c r="E34" s="33">
        <f>'報名表(必填)'!K39</f>
        <v>0</v>
      </c>
      <c r="F34" s="42">
        <f t="shared" si="3"/>
        <v>0</v>
      </c>
      <c r="G34" s="23">
        <f>'報名表(必填)'!I39</f>
        <v>0</v>
      </c>
      <c r="H34" s="42">
        <f t="shared" si="4"/>
        <v>0</v>
      </c>
      <c r="I34" s="43">
        <f t="shared" si="5"/>
        <v>0</v>
      </c>
      <c r="J34" s="44">
        <f>'報名表(必填)'!M39</f>
        <v>0</v>
      </c>
      <c r="K34" s="40">
        <f t="shared" ref="K34:K51" si="7">A34</f>
        <v>0</v>
      </c>
      <c r="L34" s="40">
        <f>'報名表(必填)'!N39</f>
        <v>0</v>
      </c>
      <c r="M34" s="40">
        <f t="shared" ref="M34:M51" si="8">C34</f>
        <v>0</v>
      </c>
      <c r="N34" s="37">
        <f t="shared" ref="N34:N51" si="9">D34</f>
        <v>0</v>
      </c>
      <c r="O34" s="41">
        <f>'報名表(必填)'!O39</f>
        <v>0</v>
      </c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7.25" customHeight="1">
      <c r="A35" s="22">
        <f>'報名表(必填)'!B40</f>
        <v>0</v>
      </c>
      <c r="B35" s="22">
        <f>'報名表(必填)'!J40</f>
        <v>0</v>
      </c>
      <c r="C35" s="22">
        <f>'參賽單位資料(必填)'!C35</f>
        <v>0</v>
      </c>
      <c r="D35" s="17">
        <f>'報名表(必填)'!D40</f>
        <v>0</v>
      </c>
      <c r="E35" s="33">
        <f>'報名表(必填)'!K40</f>
        <v>0</v>
      </c>
      <c r="F35" s="42">
        <f t="shared" si="3"/>
        <v>0</v>
      </c>
      <c r="G35" s="23">
        <f>'報名表(必填)'!I40</f>
        <v>0</v>
      </c>
      <c r="H35" s="42">
        <f t="shared" si="4"/>
        <v>0</v>
      </c>
      <c r="I35" s="43">
        <f t="shared" si="5"/>
        <v>0</v>
      </c>
      <c r="J35" s="44">
        <f>'報名表(必填)'!M40</f>
        <v>0</v>
      </c>
      <c r="K35" s="40">
        <f t="shared" si="7"/>
        <v>0</v>
      </c>
      <c r="L35" s="40">
        <f>'報名表(必填)'!N40</f>
        <v>0</v>
      </c>
      <c r="M35" s="40">
        <f t="shared" si="8"/>
        <v>0</v>
      </c>
      <c r="N35" s="37">
        <f t="shared" si="9"/>
        <v>0</v>
      </c>
      <c r="O35" s="41">
        <f>'報名表(必填)'!O40</f>
        <v>0</v>
      </c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7.25" customHeight="1">
      <c r="A36" s="22">
        <f>'報名表(必填)'!B41</f>
        <v>0</v>
      </c>
      <c r="B36" s="22">
        <f>'報名表(必填)'!J41</f>
        <v>0</v>
      </c>
      <c r="C36" s="22">
        <f>'參賽單位資料(必填)'!C36</f>
        <v>0</v>
      </c>
      <c r="D36" s="17">
        <f>'報名表(必填)'!D41</f>
        <v>0</v>
      </c>
      <c r="E36" s="33">
        <f>'報名表(必填)'!K41</f>
        <v>0</v>
      </c>
      <c r="F36" s="42">
        <f t="shared" si="3"/>
        <v>0</v>
      </c>
      <c r="G36" s="23">
        <f>'報名表(必填)'!I41</f>
        <v>0</v>
      </c>
      <c r="H36" s="42">
        <f t="shared" si="4"/>
        <v>0</v>
      </c>
      <c r="I36" s="43">
        <f t="shared" si="5"/>
        <v>0</v>
      </c>
      <c r="J36" s="44">
        <f>'報名表(必填)'!M41</f>
        <v>0</v>
      </c>
      <c r="K36" s="40">
        <f t="shared" si="7"/>
        <v>0</v>
      </c>
      <c r="L36" s="40">
        <f>'報名表(必填)'!N41</f>
        <v>0</v>
      </c>
      <c r="M36" s="40">
        <f t="shared" si="8"/>
        <v>0</v>
      </c>
      <c r="N36" s="37">
        <f t="shared" si="9"/>
        <v>0</v>
      </c>
      <c r="O36" s="41">
        <f>'報名表(必填)'!O41</f>
        <v>0</v>
      </c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7.25" customHeight="1">
      <c r="A37" s="22">
        <f>'報名表(必填)'!B42</f>
        <v>0</v>
      </c>
      <c r="B37" s="22">
        <f>'報名表(必填)'!J42</f>
        <v>0</v>
      </c>
      <c r="C37" s="22">
        <f>'參賽單位資料(必填)'!C37</f>
        <v>0</v>
      </c>
      <c r="D37" s="17">
        <f>'報名表(必填)'!D42</f>
        <v>0</v>
      </c>
      <c r="E37" s="33">
        <f>'報名表(必填)'!K42</f>
        <v>0</v>
      </c>
      <c r="F37" s="42">
        <f t="shared" si="3"/>
        <v>0</v>
      </c>
      <c r="G37" s="23">
        <f>'報名表(必填)'!I42</f>
        <v>0</v>
      </c>
      <c r="H37" s="42">
        <f t="shared" si="4"/>
        <v>0</v>
      </c>
      <c r="I37" s="43">
        <f t="shared" si="5"/>
        <v>0</v>
      </c>
      <c r="J37" s="44">
        <f>'報名表(必填)'!M42</f>
        <v>0</v>
      </c>
      <c r="K37" s="40">
        <f t="shared" si="7"/>
        <v>0</v>
      </c>
      <c r="L37" s="40">
        <f>'報名表(必填)'!N42</f>
        <v>0</v>
      </c>
      <c r="M37" s="40">
        <f t="shared" si="8"/>
        <v>0</v>
      </c>
      <c r="N37" s="37">
        <f t="shared" si="9"/>
        <v>0</v>
      </c>
      <c r="O37" s="41">
        <f>'報名表(必填)'!O42</f>
        <v>0</v>
      </c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7.25" customHeight="1">
      <c r="A38" s="22">
        <f>'報名表(必填)'!B43</f>
        <v>0</v>
      </c>
      <c r="B38" s="22">
        <f>'報名表(必填)'!J43</f>
        <v>0</v>
      </c>
      <c r="C38" s="22">
        <f>'參賽單位資料(必填)'!C38</f>
        <v>0</v>
      </c>
      <c r="D38" s="17">
        <f>'報名表(必填)'!D43</f>
        <v>0</v>
      </c>
      <c r="E38" s="33">
        <f>'報名表(必填)'!K43</f>
        <v>0</v>
      </c>
      <c r="F38" s="42">
        <f t="shared" si="3"/>
        <v>0</v>
      </c>
      <c r="G38" s="23">
        <f>'報名表(必填)'!I43</f>
        <v>0</v>
      </c>
      <c r="H38" s="42">
        <f t="shared" si="4"/>
        <v>0</v>
      </c>
      <c r="I38" s="43">
        <f t="shared" si="5"/>
        <v>0</v>
      </c>
      <c r="J38" s="44">
        <f>'報名表(必填)'!M43</f>
        <v>0</v>
      </c>
      <c r="K38" s="40">
        <f t="shared" si="7"/>
        <v>0</v>
      </c>
      <c r="L38" s="40">
        <f>'報名表(必填)'!N43</f>
        <v>0</v>
      </c>
      <c r="M38" s="40">
        <f t="shared" si="8"/>
        <v>0</v>
      </c>
      <c r="N38" s="37">
        <f t="shared" si="9"/>
        <v>0</v>
      </c>
      <c r="O38" s="41">
        <f>'報名表(必填)'!O43</f>
        <v>0</v>
      </c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7.25" customHeight="1">
      <c r="A39" s="22">
        <f>'報名表(必填)'!B44</f>
        <v>0</v>
      </c>
      <c r="B39" s="22">
        <f>'報名表(必填)'!J44</f>
        <v>0</v>
      </c>
      <c r="C39" s="22">
        <f>'參賽單位資料(必填)'!C39</f>
        <v>0</v>
      </c>
      <c r="D39" s="17">
        <f>'報名表(必填)'!D44</f>
        <v>0</v>
      </c>
      <c r="E39" s="33">
        <f>'報名表(必填)'!K44</f>
        <v>0</v>
      </c>
      <c r="F39" s="42">
        <f t="shared" si="3"/>
        <v>0</v>
      </c>
      <c r="G39" s="23">
        <f>'報名表(必填)'!I44</f>
        <v>0</v>
      </c>
      <c r="H39" s="42">
        <f t="shared" si="4"/>
        <v>0</v>
      </c>
      <c r="I39" s="43">
        <f t="shared" si="5"/>
        <v>0</v>
      </c>
      <c r="J39" s="44">
        <f>'報名表(必填)'!M44</f>
        <v>0</v>
      </c>
      <c r="K39" s="40">
        <f t="shared" si="7"/>
        <v>0</v>
      </c>
      <c r="L39" s="40">
        <f>'報名表(必填)'!N44</f>
        <v>0</v>
      </c>
      <c r="M39" s="40">
        <f t="shared" si="8"/>
        <v>0</v>
      </c>
      <c r="N39" s="37">
        <f t="shared" si="9"/>
        <v>0</v>
      </c>
      <c r="O39" s="41">
        <f>'報名表(必填)'!O44</f>
        <v>0</v>
      </c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7.25" customHeight="1">
      <c r="A40" s="22">
        <f>'報名表(必填)'!B45</f>
        <v>0</v>
      </c>
      <c r="B40" s="22">
        <f>'報名表(必填)'!J45</f>
        <v>0</v>
      </c>
      <c r="C40" s="22">
        <f>'參賽單位資料(必填)'!C40</f>
        <v>0</v>
      </c>
      <c r="D40" s="17">
        <f>'報名表(必填)'!D45</f>
        <v>0</v>
      </c>
      <c r="E40" s="33">
        <f>'報名表(必填)'!K45</f>
        <v>0</v>
      </c>
      <c r="F40" s="42">
        <f t="shared" si="3"/>
        <v>0</v>
      </c>
      <c r="G40" s="23">
        <f>'報名表(必填)'!I45</f>
        <v>0</v>
      </c>
      <c r="H40" s="42">
        <f t="shared" si="4"/>
        <v>0</v>
      </c>
      <c r="I40" s="43">
        <f t="shared" si="5"/>
        <v>0</v>
      </c>
      <c r="J40" s="44">
        <f>'報名表(必填)'!M45</f>
        <v>0</v>
      </c>
      <c r="K40" s="40">
        <f t="shared" si="7"/>
        <v>0</v>
      </c>
      <c r="L40" s="40">
        <f>'報名表(必填)'!N45</f>
        <v>0</v>
      </c>
      <c r="M40" s="40">
        <f t="shared" si="8"/>
        <v>0</v>
      </c>
      <c r="N40" s="37">
        <f t="shared" si="9"/>
        <v>0</v>
      </c>
      <c r="O40" s="41">
        <f>'報名表(必填)'!O45</f>
        <v>0</v>
      </c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7.25" customHeight="1">
      <c r="A41" s="22">
        <f>'報名表(必填)'!B46</f>
        <v>0</v>
      </c>
      <c r="B41" s="22">
        <f>'報名表(必填)'!J46</f>
        <v>0</v>
      </c>
      <c r="C41" s="22">
        <f>'參賽單位資料(必填)'!C41</f>
        <v>0</v>
      </c>
      <c r="D41" s="17">
        <f>'報名表(必填)'!D46</f>
        <v>0</v>
      </c>
      <c r="E41" s="33">
        <f>'報名表(必填)'!K46</f>
        <v>0</v>
      </c>
      <c r="F41" s="42">
        <f t="shared" si="3"/>
        <v>0</v>
      </c>
      <c r="G41" s="23">
        <f>'報名表(必填)'!I46</f>
        <v>0</v>
      </c>
      <c r="H41" s="42">
        <f t="shared" si="4"/>
        <v>0</v>
      </c>
      <c r="I41" s="43">
        <f t="shared" si="5"/>
        <v>0</v>
      </c>
      <c r="J41" s="44">
        <f>'報名表(必填)'!M46</f>
        <v>0</v>
      </c>
      <c r="K41" s="40">
        <f t="shared" si="7"/>
        <v>0</v>
      </c>
      <c r="L41" s="40">
        <f>'報名表(必填)'!N46</f>
        <v>0</v>
      </c>
      <c r="M41" s="40">
        <f t="shared" si="8"/>
        <v>0</v>
      </c>
      <c r="N41" s="37">
        <f t="shared" si="9"/>
        <v>0</v>
      </c>
      <c r="O41" s="41">
        <f>'報名表(必填)'!O46</f>
        <v>0</v>
      </c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7.25" customHeight="1">
      <c r="A42" s="22">
        <f>'報名表(必填)'!B47</f>
        <v>0</v>
      </c>
      <c r="B42" s="22">
        <f>'報名表(必填)'!J47</f>
        <v>0</v>
      </c>
      <c r="C42" s="22">
        <f>'參賽單位資料(必填)'!C42</f>
        <v>0</v>
      </c>
      <c r="D42" s="17">
        <f>'報名表(必填)'!D47</f>
        <v>0</v>
      </c>
      <c r="E42" s="33">
        <f>'報名表(必填)'!K47</f>
        <v>0</v>
      </c>
      <c r="F42" s="42">
        <f t="shared" si="3"/>
        <v>0</v>
      </c>
      <c r="G42" s="23">
        <f>'報名表(必填)'!I47</f>
        <v>0</v>
      </c>
      <c r="H42" s="42">
        <f t="shared" si="4"/>
        <v>0</v>
      </c>
      <c r="I42" s="43">
        <f t="shared" si="5"/>
        <v>0</v>
      </c>
      <c r="J42" s="44">
        <f>'報名表(必填)'!M47</f>
        <v>0</v>
      </c>
      <c r="K42" s="40">
        <f t="shared" si="7"/>
        <v>0</v>
      </c>
      <c r="L42" s="40">
        <f>'報名表(必填)'!N47</f>
        <v>0</v>
      </c>
      <c r="M42" s="40">
        <f t="shared" si="8"/>
        <v>0</v>
      </c>
      <c r="N42" s="37">
        <f t="shared" si="9"/>
        <v>0</v>
      </c>
      <c r="O42" s="41">
        <f>'報名表(必填)'!O47</f>
        <v>0</v>
      </c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7.25" customHeight="1">
      <c r="A43" s="22">
        <f>'報名表(必填)'!B48</f>
        <v>0</v>
      </c>
      <c r="B43" s="22">
        <f>'報名表(必填)'!J48</f>
        <v>0</v>
      </c>
      <c r="C43" s="22">
        <f>'參賽單位資料(必填)'!C43</f>
        <v>0</v>
      </c>
      <c r="D43" s="17">
        <f>'報名表(必填)'!D48</f>
        <v>0</v>
      </c>
      <c r="E43" s="33">
        <f>'報名表(必填)'!K48</f>
        <v>0</v>
      </c>
      <c r="F43" s="42">
        <f t="shared" si="3"/>
        <v>0</v>
      </c>
      <c r="G43" s="23">
        <f>'報名表(必填)'!I48</f>
        <v>0</v>
      </c>
      <c r="H43" s="42">
        <f t="shared" si="4"/>
        <v>0</v>
      </c>
      <c r="I43" s="43">
        <f t="shared" si="5"/>
        <v>0</v>
      </c>
      <c r="J43" s="44">
        <f>'報名表(必填)'!M48</f>
        <v>0</v>
      </c>
      <c r="K43" s="40">
        <f t="shared" si="7"/>
        <v>0</v>
      </c>
      <c r="L43" s="40">
        <f>'報名表(必填)'!N48</f>
        <v>0</v>
      </c>
      <c r="M43" s="40">
        <f t="shared" si="8"/>
        <v>0</v>
      </c>
      <c r="N43" s="37">
        <f t="shared" si="9"/>
        <v>0</v>
      </c>
      <c r="O43" s="41">
        <f>'報名表(必填)'!O48</f>
        <v>0</v>
      </c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7.25" customHeight="1">
      <c r="A44" s="22">
        <f>'報名表(必填)'!B49</f>
        <v>0</v>
      </c>
      <c r="B44" s="22">
        <f>'報名表(必填)'!J49</f>
        <v>0</v>
      </c>
      <c r="C44" s="22">
        <f>'參賽單位資料(必填)'!C44</f>
        <v>0</v>
      </c>
      <c r="D44" s="17">
        <f>'報名表(必填)'!D49</f>
        <v>0</v>
      </c>
      <c r="E44" s="33">
        <f>'報名表(必填)'!K49</f>
        <v>0</v>
      </c>
      <c r="F44" s="42">
        <f t="shared" si="3"/>
        <v>0</v>
      </c>
      <c r="G44" s="23">
        <f>'報名表(必填)'!I49</f>
        <v>0</v>
      </c>
      <c r="H44" s="42">
        <f t="shared" si="4"/>
        <v>0</v>
      </c>
      <c r="I44" s="43">
        <f t="shared" si="5"/>
        <v>0</v>
      </c>
      <c r="J44" s="44">
        <f>'報名表(必填)'!M49</f>
        <v>0</v>
      </c>
      <c r="K44" s="40">
        <f t="shared" si="7"/>
        <v>0</v>
      </c>
      <c r="L44" s="40">
        <f>'報名表(必填)'!N49</f>
        <v>0</v>
      </c>
      <c r="M44" s="40">
        <f t="shared" si="8"/>
        <v>0</v>
      </c>
      <c r="N44" s="37">
        <f t="shared" si="9"/>
        <v>0</v>
      </c>
      <c r="O44" s="41">
        <f>'報名表(必填)'!O49</f>
        <v>0</v>
      </c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7.25" customHeight="1">
      <c r="A45" s="22">
        <f>'報名表(必填)'!B50</f>
        <v>0</v>
      </c>
      <c r="B45" s="22">
        <f>'報名表(必填)'!J50</f>
        <v>0</v>
      </c>
      <c r="C45" s="22">
        <f>'參賽單位資料(必填)'!C45</f>
        <v>0</v>
      </c>
      <c r="D45" s="17">
        <f>'報名表(必填)'!D50</f>
        <v>0</v>
      </c>
      <c r="E45" s="33">
        <f>'報名表(必填)'!K50</f>
        <v>0</v>
      </c>
      <c r="F45" s="42">
        <f t="shared" si="3"/>
        <v>0</v>
      </c>
      <c r="G45" s="23">
        <f>'報名表(必填)'!I50</f>
        <v>0</v>
      </c>
      <c r="H45" s="42">
        <f t="shared" si="4"/>
        <v>0</v>
      </c>
      <c r="I45" s="43">
        <f t="shared" si="5"/>
        <v>0</v>
      </c>
      <c r="J45" s="44">
        <f>'報名表(必填)'!M50</f>
        <v>0</v>
      </c>
      <c r="K45" s="40">
        <f t="shared" si="7"/>
        <v>0</v>
      </c>
      <c r="L45" s="40">
        <f>'報名表(必填)'!N50</f>
        <v>0</v>
      </c>
      <c r="M45" s="40">
        <f t="shared" si="8"/>
        <v>0</v>
      </c>
      <c r="N45" s="37">
        <f t="shared" si="9"/>
        <v>0</v>
      </c>
      <c r="O45" s="41">
        <f>'報名表(必填)'!O50</f>
        <v>0</v>
      </c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7.25" customHeight="1">
      <c r="A46" s="22">
        <f>'報名表(必填)'!B51</f>
        <v>0</v>
      </c>
      <c r="B46" s="22">
        <f>'報名表(必填)'!J51</f>
        <v>0</v>
      </c>
      <c r="C46" s="22">
        <f>'參賽單位資料(必填)'!C46</f>
        <v>0</v>
      </c>
      <c r="D46" s="17">
        <f>'報名表(必填)'!D51</f>
        <v>0</v>
      </c>
      <c r="E46" s="33">
        <f>'報名表(必填)'!K51</f>
        <v>0</v>
      </c>
      <c r="F46" s="42">
        <f t="shared" si="3"/>
        <v>0</v>
      </c>
      <c r="G46" s="23">
        <f>'報名表(必填)'!I51</f>
        <v>0</v>
      </c>
      <c r="H46" s="42">
        <f t="shared" si="4"/>
        <v>0</v>
      </c>
      <c r="I46" s="43">
        <f t="shared" si="5"/>
        <v>0</v>
      </c>
      <c r="J46" s="44">
        <f>'報名表(必填)'!M51</f>
        <v>0</v>
      </c>
      <c r="K46" s="40">
        <f t="shared" si="7"/>
        <v>0</v>
      </c>
      <c r="L46" s="40">
        <f>'報名表(必填)'!N51</f>
        <v>0</v>
      </c>
      <c r="M46" s="40">
        <f t="shared" si="8"/>
        <v>0</v>
      </c>
      <c r="N46" s="37">
        <f t="shared" si="9"/>
        <v>0</v>
      </c>
      <c r="O46" s="41">
        <f>'報名表(必填)'!O51</f>
        <v>0</v>
      </c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7.25" customHeight="1">
      <c r="A47" s="22">
        <f>'報名表(必填)'!B52</f>
        <v>0</v>
      </c>
      <c r="B47" s="22">
        <f>'報名表(必填)'!J52</f>
        <v>0</v>
      </c>
      <c r="C47" s="22">
        <f>'參賽單位資料(必填)'!C47</f>
        <v>0</v>
      </c>
      <c r="D47" s="17">
        <f>'報名表(必填)'!D52</f>
        <v>0</v>
      </c>
      <c r="E47" s="33">
        <f>'報名表(必填)'!K52</f>
        <v>0</v>
      </c>
      <c r="F47" s="42">
        <f t="shared" si="3"/>
        <v>0</v>
      </c>
      <c r="G47" s="23">
        <f>'報名表(必填)'!I52</f>
        <v>0</v>
      </c>
      <c r="H47" s="42">
        <f t="shared" si="4"/>
        <v>0</v>
      </c>
      <c r="I47" s="43">
        <f t="shared" si="5"/>
        <v>0</v>
      </c>
      <c r="J47" s="44">
        <f>'報名表(必填)'!M52</f>
        <v>0</v>
      </c>
      <c r="K47" s="40">
        <f t="shared" si="7"/>
        <v>0</v>
      </c>
      <c r="L47" s="40">
        <f>'報名表(必填)'!N52</f>
        <v>0</v>
      </c>
      <c r="M47" s="40">
        <f t="shared" si="8"/>
        <v>0</v>
      </c>
      <c r="N47" s="37">
        <f t="shared" si="9"/>
        <v>0</v>
      </c>
      <c r="O47" s="41">
        <f>'報名表(必填)'!O52</f>
        <v>0</v>
      </c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7.25" customHeight="1">
      <c r="A48" s="22">
        <f>'報名表(必填)'!B53</f>
        <v>0</v>
      </c>
      <c r="B48" s="22">
        <f>'報名表(必填)'!J53</f>
        <v>0</v>
      </c>
      <c r="C48" s="22">
        <f>'參賽單位資料(必填)'!C48</f>
        <v>0</v>
      </c>
      <c r="D48" s="17">
        <f>'報名表(必填)'!D53</f>
        <v>0</v>
      </c>
      <c r="E48" s="33">
        <f>'報名表(必填)'!K53</f>
        <v>0</v>
      </c>
      <c r="F48" s="42">
        <f t="shared" si="3"/>
        <v>0</v>
      </c>
      <c r="G48" s="23">
        <f>'報名表(必填)'!I53</f>
        <v>0</v>
      </c>
      <c r="H48" s="42">
        <f t="shared" si="4"/>
        <v>0</v>
      </c>
      <c r="I48" s="43">
        <f t="shared" si="5"/>
        <v>0</v>
      </c>
      <c r="J48" s="44">
        <f>'報名表(必填)'!M53</f>
        <v>0</v>
      </c>
      <c r="K48" s="40">
        <f t="shared" si="7"/>
        <v>0</v>
      </c>
      <c r="L48" s="40">
        <f>'報名表(必填)'!N53</f>
        <v>0</v>
      </c>
      <c r="M48" s="40">
        <f t="shared" si="8"/>
        <v>0</v>
      </c>
      <c r="N48" s="37">
        <f t="shared" si="9"/>
        <v>0</v>
      </c>
      <c r="O48" s="41">
        <f>'報名表(必填)'!O53</f>
        <v>0</v>
      </c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7.25" customHeight="1">
      <c r="A49" s="22">
        <f>'報名表(必填)'!B54</f>
        <v>0</v>
      </c>
      <c r="B49" s="22">
        <f>'報名表(必填)'!J54</f>
        <v>0</v>
      </c>
      <c r="C49" s="22">
        <f>'參賽單位資料(必填)'!C49</f>
        <v>0</v>
      </c>
      <c r="D49" s="17">
        <f>'報名表(必填)'!D54</f>
        <v>0</v>
      </c>
      <c r="E49" s="33">
        <f>'報名表(必填)'!K54</f>
        <v>0</v>
      </c>
      <c r="F49" s="42">
        <f t="shared" si="3"/>
        <v>0</v>
      </c>
      <c r="G49" s="23">
        <f>'報名表(必填)'!I54</f>
        <v>0</v>
      </c>
      <c r="H49" s="42">
        <f t="shared" si="4"/>
        <v>0</v>
      </c>
      <c r="I49" s="43">
        <f t="shared" si="5"/>
        <v>0</v>
      </c>
      <c r="J49" s="44">
        <f>'報名表(必填)'!M54</f>
        <v>0</v>
      </c>
      <c r="K49" s="40">
        <f t="shared" si="7"/>
        <v>0</v>
      </c>
      <c r="L49" s="40">
        <f>'報名表(必填)'!N54</f>
        <v>0</v>
      </c>
      <c r="M49" s="40">
        <f t="shared" si="8"/>
        <v>0</v>
      </c>
      <c r="N49" s="37">
        <f t="shared" si="9"/>
        <v>0</v>
      </c>
      <c r="O49" s="41">
        <f>'報名表(必填)'!O54</f>
        <v>0</v>
      </c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7.25" customHeight="1">
      <c r="A50" s="22">
        <f>'報名表(必填)'!B55</f>
        <v>0</v>
      </c>
      <c r="B50" s="22">
        <f>'報名表(必填)'!J55</f>
        <v>0</v>
      </c>
      <c r="C50" s="22">
        <f>'參賽單位資料(必填)'!C50</f>
        <v>0</v>
      </c>
      <c r="D50" s="17">
        <f>'報名表(必填)'!D55</f>
        <v>0</v>
      </c>
      <c r="E50" s="33">
        <f>'報名表(必填)'!K55</f>
        <v>0</v>
      </c>
      <c r="F50" s="42">
        <f t="shared" si="3"/>
        <v>0</v>
      </c>
      <c r="G50" s="23">
        <f>'報名表(必填)'!I55</f>
        <v>0</v>
      </c>
      <c r="H50" s="42">
        <f t="shared" si="4"/>
        <v>0</v>
      </c>
      <c r="I50" s="43">
        <f t="shared" si="5"/>
        <v>0</v>
      </c>
      <c r="J50" s="44">
        <f>'報名表(必填)'!M55</f>
        <v>0</v>
      </c>
      <c r="K50" s="40">
        <f t="shared" si="7"/>
        <v>0</v>
      </c>
      <c r="L50" s="40">
        <f>'報名表(必填)'!N55</f>
        <v>0</v>
      </c>
      <c r="M50" s="40">
        <f t="shared" si="8"/>
        <v>0</v>
      </c>
      <c r="N50" s="37">
        <f t="shared" si="9"/>
        <v>0</v>
      </c>
      <c r="O50" s="41">
        <f>'報名表(必填)'!O55</f>
        <v>0</v>
      </c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7.25" customHeight="1">
      <c r="A51" s="22">
        <f>'報名表(必填)'!B56</f>
        <v>0</v>
      </c>
      <c r="B51" s="22">
        <f>'報名表(必填)'!J56</f>
        <v>0</v>
      </c>
      <c r="C51" s="22">
        <f>'參賽單位資料(必填)'!C51</f>
        <v>0</v>
      </c>
      <c r="D51" s="17">
        <f>'報名表(必填)'!D56</f>
        <v>0</v>
      </c>
      <c r="E51" s="33">
        <f>'報名表(必填)'!K56</f>
        <v>0</v>
      </c>
      <c r="F51" s="42">
        <f t="shared" si="3"/>
        <v>0</v>
      </c>
      <c r="G51" s="23">
        <f>'報名表(必填)'!I56</f>
        <v>0</v>
      </c>
      <c r="H51" s="42">
        <f t="shared" si="4"/>
        <v>0</v>
      </c>
      <c r="I51" s="43">
        <f t="shared" si="5"/>
        <v>0</v>
      </c>
      <c r="J51" s="44">
        <f>'報名表(必填)'!M56</f>
        <v>0</v>
      </c>
      <c r="K51" s="40">
        <f t="shared" si="7"/>
        <v>0</v>
      </c>
      <c r="L51" s="40">
        <f>'報名表(必填)'!N56</f>
        <v>0</v>
      </c>
      <c r="M51" s="40">
        <f t="shared" si="8"/>
        <v>0</v>
      </c>
      <c r="N51" s="37">
        <f t="shared" si="9"/>
        <v>0</v>
      </c>
      <c r="O51" s="41">
        <f>'報名表(必填)'!O56</f>
        <v>0</v>
      </c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7.25" customHeight="1">
      <c r="A52" s="22" t="e">
        <f>'報名表(必填)'!#REF!</f>
        <v>#REF!</v>
      </c>
      <c r="B52" s="17" t="e">
        <v>#REF!</v>
      </c>
      <c r="C52" s="22">
        <f>'參賽單位資料(必填)'!C52</f>
        <v>0</v>
      </c>
      <c r="D52" s="17" t="s">
        <v>84</v>
      </c>
      <c r="E52" s="12" t="s">
        <v>84</v>
      </c>
      <c r="F52" s="18" t="s">
        <v>84</v>
      </c>
      <c r="G52" s="18" t="s">
        <v>84</v>
      </c>
      <c r="H52" s="42">
        <f t="shared" si="4"/>
        <v>0</v>
      </c>
      <c r="I52" s="43" t="str">
        <f t="shared" si="5"/>
        <v>#REF!</v>
      </c>
      <c r="J52" s="44">
        <f>'報名表(必填)'!M57</f>
        <v>0</v>
      </c>
      <c r="K52" s="37" t="s">
        <v>84</v>
      </c>
      <c r="L52" s="37" t="s">
        <v>84</v>
      </c>
      <c r="M52" s="40">
        <f t="shared" ref="M52:M83" si="10">C52</f>
        <v>0</v>
      </c>
      <c r="N52" s="37" t="s">
        <v>84</v>
      </c>
      <c r="O52" s="39" t="s">
        <v>84</v>
      </c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7.25" customHeight="1">
      <c r="A53" s="22" t="e">
        <f>'報名表(必填)'!#REF!</f>
        <v>#REF!</v>
      </c>
      <c r="B53" s="17" t="s">
        <v>84</v>
      </c>
      <c r="C53" s="22">
        <f>'參賽單位資料(必填)'!C53</f>
        <v>0</v>
      </c>
      <c r="D53" s="17" t="s">
        <v>84</v>
      </c>
      <c r="E53" s="12" t="s">
        <v>84</v>
      </c>
      <c r="F53" s="18" t="s">
        <v>84</v>
      </c>
      <c r="G53" s="18" t="s">
        <v>84</v>
      </c>
      <c r="H53" s="42">
        <f t="shared" si="4"/>
        <v>0</v>
      </c>
      <c r="I53" s="43" t="str">
        <f t="shared" si="5"/>
        <v>#REF!</v>
      </c>
      <c r="J53" s="44">
        <f>'報名表(必填)'!M58</f>
        <v>0</v>
      </c>
      <c r="K53" s="37" t="s">
        <v>84</v>
      </c>
      <c r="L53" s="37" t="s">
        <v>84</v>
      </c>
      <c r="M53" s="40">
        <f t="shared" si="10"/>
        <v>0</v>
      </c>
      <c r="N53" s="37" t="s">
        <v>84</v>
      </c>
      <c r="O53" s="39" t="s">
        <v>84</v>
      </c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7.25" customHeight="1">
      <c r="A54" s="22" t="e">
        <f>'報名表(必填)'!#REF!</f>
        <v>#REF!</v>
      </c>
      <c r="B54" s="17" t="s">
        <v>84</v>
      </c>
      <c r="C54" s="22">
        <f>'參賽單位資料(必填)'!C54</f>
        <v>0</v>
      </c>
      <c r="D54" s="17" t="s">
        <v>84</v>
      </c>
      <c r="E54" s="12" t="s">
        <v>84</v>
      </c>
      <c r="F54" s="18" t="s">
        <v>84</v>
      </c>
      <c r="G54" s="18" t="s">
        <v>84</v>
      </c>
      <c r="H54" s="42">
        <f t="shared" si="4"/>
        <v>0</v>
      </c>
      <c r="I54" s="43" t="str">
        <f t="shared" si="5"/>
        <v>#REF!</v>
      </c>
      <c r="J54" s="44">
        <f>'報名表(必填)'!M59</f>
        <v>0</v>
      </c>
      <c r="K54" s="37" t="s">
        <v>84</v>
      </c>
      <c r="L54" s="37" t="s">
        <v>84</v>
      </c>
      <c r="M54" s="40">
        <f t="shared" si="10"/>
        <v>0</v>
      </c>
      <c r="N54" s="37" t="s">
        <v>84</v>
      </c>
      <c r="O54" s="39" t="s">
        <v>84</v>
      </c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7.25" customHeight="1">
      <c r="A55" s="22" t="e">
        <f>'報名表(必填)'!#REF!</f>
        <v>#REF!</v>
      </c>
      <c r="B55" s="17" t="s">
        <v>84</v>
      </c>
      <c r="C55" s="22">
        <f>'參賽單位資料(必填)'!C55</f>
        <v>0</v>
      </c>
      <c r="D55" s="17" t="s">
        <v>84</v>
      </c>
      <c r="E55" s="12" t="s">
        <v>84</v>
      </c>
      <c r="F55" s="18" t="s">
        <v>84</v>
      </c>
      <c r="G55" s="18" t="s">
        <v>84</v>
      </c>
      <c r="H55" s="42">
        <f t="shared" si="4"/>
        <v>0</v>
      </c>
      <c r="I55" s="43" t="str">
        <f t="shared" si="5"/>
        <v>#REF!</v>
      </c>
      <c r="J55" s="44">
        <f>'報名表(必填)'!M60</f>
        <v>0</v>
      </c>
      <c r="K55" s="37" t="s">
        <v>84</v>
      </c>
      <c r="L55" s="37" t="s">
        <v>84</v>
      </c>
      <c r="M55" s="40">
        <f t="shared" si="10"/>
        <v>0</v>
      </c>
      <c r="N55" s="37" t="s">
        <v>84</v>
      </c>
      <c r="O55" s="39" t="s">
        <v>84</v>
      </c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7.25" customHeight="1">
      <c r="A56" s="22" t="e">
        <f>'報名表(必填)'!#REF!</f>
        <v>#REF!</v>
      </c>
      <c r="B56" s="17" t="s">
        <v>84</v>
      </c>
      <c r="C56" s="22">
        <f>'參賽單位資料(必填)'!C56</f>
        <v>0</v>
      </c>
      <c r="D56" s="17" t="s">
        <v>84</v>
      </c>
      <c r="E56" s="12" t="s">
        <v>84</v>
      </c>
      <c r="F56" s="18" t="s">
        <v>84</v>
      </c>
      <c r="G56" s="18" t="s">
        <v>84</v>
      </c>
      <c r="H56" s="42">
        <f t="shared" si="4"/>
        <v>0</v>
      </c>
      <c r="I56" s="43" t="str">
        <f t="shared" si="5"/>
        <v>#REF!</v>
      </c>
      <c r="J56" s="44">
        <f>'報名表(必填)'!M61</f>
        <v>0</v>
      </c>
      <c r="K56" s="37" t="s">
        <v>84</v>
      </c>
      <c r="L56" s="37" t="s">
        <v>84</v>
      </c>
      <c r="M56" s="40">
        <f t="shared" si="10"/>
        <v>0</v>
      </c>
      <c r="N56" s="37" t="s">
        <v>84</v>
      </c>
      <c r="O56" s="39" t="s">
        <v>84</v>
      </c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7.25" customHeight="1">
      <c r="A57" s="22" t="e">
        <f>'報名表(必填)'!#REF!</f>
        <v>#REF!</v>
      </c>
      <c r="B57" s="17" t="s">
        <v>84</v>
      </c>
      <c r="C57" s="22">
        <f>'參賽單位資料(必填)'!C57</f>
        <v>0</v>
      </c>
      <c r="D57" s="17" t="s">
        <v>84</v>
      </c>
      <c r="E57" s="12" t="s">
        <v>84</v>
      </c>
      <c r="F57" s="18" t="s">
        <v>84</v>
      </c>
      <c r="G57" s="18" t="s">
        <v>84</v>
      </c>
      <c r="H57" s="42">
        <f t="shared" si="4"/>
        <v>0</v>
      </c>
      <c r="I57" s="43" t="str">
        <f t="shared" si="5"/>
        <v>#REF!</v>
      </c>
      <c r="J57" s="44">
        <f>'報名表(必填)'!M62</f>
        <v>0</v>
      </c>
      <c r="K57" s="37" t="s">
        <v>84</v>
      </c>
      <c r="L57" s="37" t="s">
        <v>84</v>
      </c>
      <c r="M57" s="40">
        <f t="shared" si="10"/>
        <v>0</v>
      </c>
      <c r="N57" s="37" t="s">
        <v>84</v>
      </c>
      <c r="O57" s="39" t="s">
        <v>84</v>
      </c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7.25" customHeight="1">
      <c r="A58" s="22" t="e">
        <f>'報名表(必填)'!#REF!</f>
        <v>#REF!</v>
      </c>
      <c r="B58" s="17" t="s">
        <v>84</v>
      </c>
      <c r="C58" s="22">
        <f>'參賽單位資料(必填)'!C58</f>
        <v>0</v>
      </c>
      <c r="D58" s="17" t="s">
        <v>84</v>
      </c>
      <c r="E58" s="12" t="s">
        <v>84</v>
      </c>
      <c r="F58" s="18" t="s">
        <v>84</v>
      </c>
      <c r="G58" s="18" t="s">
        <v>84</v>
      </c>
      <c r="H58" s="42">
        <f t="shared" si="4"/>
        <v>0</v>
      </c>
      <c r="I58" s="43" t="str">
        <f t="shared" si="5"/>
        <v>#REF!</v>
      </c>
      <c r="J58" s="44">
        <f>'報名表(必填)'!M63</f>
        <v>0</v>
      </c>
      <c r="K58" s="37" t="s">
        <v>84</v>
      </c>
      <c r="L58" s="37" t="s">
        <v>84</v>
      </c>
      <c r="M58" s="40">
        <f t="shared" si="10"/>
        <v>0</v>
      </c>
      <c r="N58" s="37" t="s">
        <v>84</v>
      </c>
      <c r="O58" s="39" t="s">
        <v>84</v>
      </c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7.25" customHeight="1">
      <c r="A59" s="22" t="e">
        <f>'報名表(必填)'!#REF!</f>
        <v>#REF!</v>
      </c>
      <c r="B59" s="17" t="s">
        <v>84</v>
      </c>
      <c r="C59" s="22">
        <f>'參賽單位資料(必填)'!C59</f>
        <v>0</v>
      </c>
      <c r="D59" s="17" t="s">
        <v>84</v>
      </c>
      <c r="E59" s="12" t="s">
        <v>84</v>
      </c>
      <c r="F59" s="18" t="s">
        <v>84</v>
      </c>
      <c r="G59" s="18" t="s">
        <v>84</v>
      </c>
      <c r="H59" s="42">
        <f t="shared" si="4"/>
        <v>0</v>
      </c>
      <c r="I59" s="43" t="str">
        <f t="shared" si="5"/>
        <v>#REF!</v>
      </c>
      <c r="J59" s="44">
        <f>'報名表(必填)'!M64</f>
        <v>0</v>
      </c>
      <c r="K59" s="37" t="s">
        <v>84</v>
      </c>
      <c r="L59" s="37" t="s">
        <v>84</v>
      </c>
      <c r="M59" s="40">
        <f t="shared" si="10"/>
        <v>0</v>
      </c>
      <c r="N59" s="37" t="s">
        <v>84</v>
      </c>
      <c r="O59" s="39" t="s">
        <v>84</v>
      </c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7.25" customHeight="1">
      <c r="A60" s="22" t="e">
        <f>'報名表(必填)'!#REF!</f>
        <v>#REF!</v>
      </c>
      <c r="B60" s="17" t="s">
        <v>84</v>
      </c>
      <c r="C60" s="22">
        <f>'參賽單位資料(必填)'!C60</f>
        <v>0</v>
      </c>
      <c r="D60" s="17" t="s">
        <v>84</v>
      </c>
      <c r="E60" s="12" t="s">
        <v>84</v>
      </c>
      <c r="F60" s="18" t="s">
        <v>84</v>
      </c>
      <c r="G60" s="18" t="s">
        <v>84</v>
      </c>
      <c r="H60" s="42">
        <f t="shared" si="4"/>
        <v>0</v>
      </c>
      <c r="I60" s="43" t="str">
        <f t="shared" si="5"/>
        <v>#REF!</v>
      </c>
      <c r="J60" s="44">
        <f>'報名表(必填)'!M65</f>
        <v>0</v>
      </c>
      <c r="K60" s="37" t="s">
        <v>84</v>
      </c>
      <c r="L60" s="37" t="s">
        <v>84</v>
      </c>
      <c r="M60" s="40">
        <f t="shared" si="10"/>
        <v>0</v>
      </c>
      <c r="N60" s="37" t="s">
        <v>84</v>
      </c>
      <c r="O60" s="39" t="s">
        <v>84</v>
      </c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7.25" customHeight="1">
      <c r="A61" s="22" t="e">
        <f>'報名表(必填)'!#REF!</f>
        <v>#REF!</v>
      </c>
      <c r="B61" s="17" t="s">
        <v>84</v>
      </c>
      <c r="C61" s="22">
        <f>'參賽單位資料(必填)'!C61</f>
        <v>0</v>
      </c>
      <c r="D61" s="17" t="s">
        <v>84</v>
      </c>
      <c r="E61" s="12" t="s">
        <v>84</v>
      </c>
      <c r="F61" s="18" t="s">
        <v>84</v>
      </c>
      <c r="G61" s="18" t="s">
        <v>84</v>
      </c>
      <c r="H61" s="42">
        <f t="shared" si="4"/>
        <v>0</v>
      </c>
      <c r="I61" s="43" t="str">
        <f t="shared" si="5"/>
        <v>#REF!</v>
      </c>
      <c r="J61" s="44">
        <f>'報名表(必填)'!M66</f>
        <v>0</v>
      </c>
      <c r="K61" s="37" t="s">
        <v>84</v>
      </c>
      <c r="L61" s="37" t="s">
        <v>84</v>
      </c>
      <c r="M61" s="40">
        <f t="shared" si="10"/>
        <v>0</v>
      </c>
      <c r="N61" s="37" t="s">
        <v>84</v>
      </c>
      <c r="O61" s="39" t="s">
        <v>84</v>
      </c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7.25" customHeight="1">
      <c r="A62" s="22" t="e">
        <f>'報名表(必填)'!#REF!</f>
        <v>#REF!</v>
      </c>
      <c r="B62" s="17" t="s">
        <v>84</v>
      </c>
      <c r="C62" s="22">
        <f>'參賽單位資料(必填)'!C62</f>
        <v>0</v>
      </c>
      <c r="D62" s="17" t="s">
        <v>84</v>
      </c>
      <c r="E62" s="12" t="s">
        <v>84</v>
      </c>
      <c r="F62" s="18" t="s">
        <v>84</v>
      </c>
      <c r="G62" s="18" t="s">
        <v>84</v>
      </c>
      <c r="H62" s="42">
        <f t="shared" si="4"/>
        <v>0</v>
      </c>
      <c r="I62" s="43" t="str">
        <f t="shared" si="5"/>
        <v>#REF!</v>
      </c>
      <c r="J62" s="44">
        <f>'報名表(必填)'!M67</f>
        <v>0</v>
      </c>
      <c r="K62" s="37" t="s">
        <v>84</v>
      </c>
      <c r="L62" s="37" t="s">
        <v>84</v>
      </c>
      <c r="M62" s="40">
        <f t="shared" si="10"/>
        <v>0</v>
      </c>
      <c r="N62" s="37" t="s">
        <v>84</v>
      </c>
      <c r="O62" s="39" t="s">
        <v>84</v>
      </c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7.25" customHeight="1">
      <c r="A63" s="22" t="e">
        <f>'報名表(必填)'!#REF!</f>
        <v>#REF!</v>
      </c>
      <c r="B63" s="17" t="s">
        <v>84</v>
      </c>
      <c r="C63" s="22">
        <f>'參賽單位資料(必填)'!C63</f>
        <v>0</v>
      </c>
      <c r="D63" s="17" t="s">
        <v>84</v>
      </c>
      <c r="E63" s="12" t="s">
        <v>84</v>
      </c>
      <c r="F63" s="18" t="s">
        <v>84</v>
      </c>
      <c r="G63" s="18" t="s">
        <v>84</v>
      </c>
      <c r="H63" s="42">
        <f t="shared" si="4"/>
        <v>0</v>
      </c>
      <c r="I63" s="43" t="str">
        <f t="shared" si="5"/>
        <v>#REF!</v>
      </c>
      <c r="J63" s="44">
        <f>'報名表(必填)'!M68</f>
        <v>0</v>
      </c>
      <c r="K63" s="37" t="s">
        <v>84</v>
      </c>
      <c r="L63" s="37" t="s">
        <v>84</v>
      </c>
      <c r="M63" s="40">
        <f t="shared" si="10"/>
        <v>0</v>
      </c>
      <c r="N63" s="37" t="s">
        <v>84</v>
      </c>
      <c r="O63" s="39" t="s">
        <v>84</v>
      </c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7.25" customHeight="1">
      <c r="A64" s="22" t="e">
        <f>'報名表(必填)'!#REF!</f>
        <v>#REF!</v>
      </c>
      <c r="B64" s="17" t="s">
        <v>84</v>
      </c>
      <c r="C64" s="22">
        <f>'參賽單位資料(必填)'!C64</f>
        <v>0</v>
      </c>
      <c r="D64" s="17" t="s">
        <v>84</v>
      </c>
      <c r="E64" s="12" t="s">
        <v>84</v>
      </c>
      <c r="F64" s="18" t="s">
        <v>84</v>
      </c>
      <c r="G64" s="18" t="s">
        <v>84</v>
      </c>
      <c r="H64" s="42">
        <f t="shared" si="4"/>
        <v>0</v>
      </c>
      <c r="I64" s="43" t="str">
        <f t="shared" si="5"/>
        <v>#REF!</v>
      </c>
      <c r="J64" s="44">
        <f>'報名表(必填)'!M69</f>
        <v>0</v>
      </c>
      <c r="K64" s="37" t="s">
        <v>84</v>
      </c>
      <c r="L64" s="37" t="s">
        <v>84</v>
      </c>
      <c r="M64" s="40">
        <f t="shared" si="10"/>
        <v>0</v>
      </c>
      <c r="N64" s="37" t="s">
        <v>84</v>
      </c>
      <c r="O64" s="39" t="s">
        <v>84</v>
      </c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7.25" customHeight="1">
      <c r="A65" s="22" t="e">
        <f>'報名表(必填)'!#REF!</f>
        <v>#REF!</v>
      </c>
      <c r="B65" s="17" t="s">
        <v>84</v>
      </c>
      <c r="C65" s="22">
        <f>'參賽單位資料(必填)'!C65</f>
        <v>0</v>
      </c>
      <c r="D65" s="17" t="s">
        <v>84</v>
      </c>
      <c r="E65" s="12" t="s">
        <v>84</v>
      </c>
      <c r="F65" s="18" t="s">
        <v>84</v>
      </c>
      <c r="G65" s="18" t="s">
        <v>84</v>
      </c>
      <c r="H65" s="42">
        <f t="shared" si="4"/>
        <v>0</v>
      </c>
      <c r="I65" s="43" t="str">
        <f t="shared" si="5"/>
        <v>#REF!</v>
      </c>
      <c r="J65" s="44">
        <f>'報名表(必填)'!M70</f>
        <v>0</v>
      </c>
      <c r="K65" s="37" t="s">
        <v>84</v>
      </c>
      <c r="L65" s="37" t="s">
        <v>84</v>
      </c>
      <c r="M65" s="40">
        <f t="shared" si="10"/>
        <v>0</v>
      </c>
      <c r="N65" s="37" t="s">
        <v>84</v>
      </c>
      <c r="O65" s="39" t="s">
        <v>84</v>
      </c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7.25" customHeight="1">
      <c r="A66" s="22" t="e">
        <f>'報名表(必填)'!#REF!</f>
        <v>#REF!</v>
      </c>
      <c r="B66" s="17" t="s">
        <v>84</v>
      </c>
      <c r="C66" s="22">
        <f>'參賽單位資料(必填)'!C66</f>
        <v>0</v>
      </c>
      <c r="D66" s="17" t="s">
        <v>84</v>
      </c>
      <c r="E66" s="12" t="s">
        <v>84</v>
      </c>
      <c r="F66" s="18" t="s">
        <v>84</v>
      </c>
      <c r="G66" s="18" t="s">
        <v>84</v>
      </c>
      <c r="H66" s="42">
        <f t="shared" si="4"/>
        <v>0</v>
      </c>
      <c r="I66" s="43" t="str">
        <f t="shared" si="5"/>
        <v>#REF!</v>
      </c>
      <c r="J66" s="44">
        <f>'報名表(必填)'!M71</f>
        <v>0</v>
      </c>
      <c r="K66" s="37" t="s">
        <v>84</v>
      </c>
      <c r="L66" s="37" t="s">
        <v>84</v>
      </c>
      <c r="M66" s="40">
        <f t="shared" si="10"/>
        <v>0</v>
      </c>
      <c r="N66" s="37" t="s">
        <v>84</v>
      </c>
      <c r="O66" s="39" t="s">
        <v>84</v>
      </c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7.25" customHeight="1">
      <c r="A67" s="22" t="e">
        <f>'報名表(必填)'!#REF!</f>
        <v>#REF!</v>
      </c>
      <c r="B67" s="17" t="s">
        <v>84</v>
      </c>
      <c r="C67" s="22">
        <f>'參賽單位資料(必填)'!C67</f>
        <v>0</v>
      </c>
      <c r="D67" s="17" t="s">
        <v>84</v>
      </c>
      <c r="E67" s="12" t="s">
        <v>84</v>
      </c>
      <c r="F67" s="18" t="s">
        <v>84</v>
      </c>
      <c r="G67" s="18" t="s">
        <v>84</v>
      </c>
      <c r="H67" s="42">
        <f t="shared" ref="H67:I99" si="11">C67</f>
        <v>0</v>
      </c>
      <c r="I67" s="43" t="str">
        <f t="shared" si="11"/>
        <v>#REF!</v>
      </c>
      <c r="J67" s="44">
        <f>'報名表(必填)'!M72</f>
        <v>0</v>
      </c>
      <c r="K67" s="37" t="s">
        <v>84</v>
      </c>
      <c r="L67" s="37" t="s">
        <v>84</v>
      </c>
      <c r="M67" s="40">
        <f t="shared" si="10"/>
        <v>0</v>
      </c>
      <c r="N67" s="37" t="s">
        <v>84</v>
      </c>
      <c r="O67" s="39" t="s">
        <v>84</v>
      </c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7.25" customHeight="1">
      <c r="A68" s="22" t="e">
        <f>'報名表(必填)'!#REF!</f>
        <v>#REF!</v>
      </c>
      <c r="B68" s="17" t="s">
        <v>84</v>
      </c>
      <c r="C68" s="22">
        <f>'參賽單位資料(必填)'!C68</f>
        <v>0</v>
      </c>
      <c r="D68" s="17" t="s">
        <v>84</v>
      </c>
      <c r="E68" s="12" t="s">
        <v>84</v>
      </c>
      <c r="F68" s="18" t="s">
        <v>84</v>
      </c>
      <c r="G68" s="18" t="s">
        <v>84</v>
      </c>
      <c r="H68" s="42">
        <f t="shared" si="11"/>
        <v>0</v>
      </c>
      <c r="I68" s="43" t="str">
        <f t="shared" si="11"/>
        <v>#REF!</v>
      </c>
      <c r="J68" s="44">
        <f>'報名表(必填)'!M73</f>
        <v>0</v>
      </c>
      <c r="K68" s="37" t="s">
        <v>84</v>
      </c>
      <c r="L68" s="37" t="s">
        <v>84</v>
      </c>
      <c r="M68" s="40">
        <f t="shared" si="10"/>
        <v>0</v>
      </c>
      <c r="N68" s="37" t="s">
        <v>84</v>
      </c>
      <c r="O68" s="39" t="s">
        <v>84</v>
      </c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7.25" customHeight="1">
      <c r="A69" s="22" t="e">
        <f>'報名表(必填)'!#REF!</f>
        <v>#REF!</v>
      </c>
      <c r="B69" s="17" t="s">
        <v>84</v>
      </c>
      <c r="C69" s="22">
        <f>'參賽單位資料(必填)'!C69</f>
        <v>0</v>
      </c>
      <c r="D69" s="17" t="s">
        <v>84</v>
      </c>
      <c r="E69" s="12" t="s">
        <v>84</v>
      </c>
      <c r="F69" s="18" t="s">
        <v>84</v>
      </c>
      <c r="G69" s="18" t="s">
        <v>84</v>
      </c>
      <c r="H69" s="42">
        <f t="shared" si="11"/>
        <v>0</v>
      </c>
      <c r="I69" s="43" t="str">
        <f t="shared" si="11"/>
        <v>#REF!</v>
      </c>
      <c r="J69" s="44">
        <f>'報名表(必填)'!M74</f>
        <v>0</v>
      </c>
      <c r="K69" s="37" t="s">
        <v>84</v>
      </c>
      <c r="L69" s="37" t="s">
        <v>84</v>
      </c>
      <c r="M69" s="40">
        <f t="shared" si="10"/>
        <v>0</v>
      </c>
      <c r="N69" s="37" t="s">
        <v>84</v>
      </c>
      <c r="O69" s="39" t="s">
        <v>84</v>
      </c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7.25" customHeight="1">
      <c r="A70" s="22" t="e">
        <f>'報名表(必填)'!#REF!</f>
        <v>#REF!</v>
      </c>
      <c r="B70" s="17" t="s">
        <v>84</v>
      </c>
      <c r="C70" s="22">
        <f>'參賽單位資料(必填)'!C70</f>
        <v>0</v>
      </c>
      <c r="D70" s="17" t="s">
        <v>84</v>
      </c>
      <c r="E70" s="12" t="s">
        <v>84</v>
      </c>
      <c r="F70" s="18" t="s">
        <v>84</v>
      </c>
      <c r="G70" s="18" t="s">
        <v>84</v>
      </c>
      <c r="H70" s="42">
        <f t="shared" si="11"/>
        <v>0</v>
      </c>
      <c r="I70" s="43" t="str">
        <f t="shared" si="11"/>
        <v>#REF!</v>
      </c>
      <c r="J70" s="44">
        <f>'報名表(必填)'!M75</f>
        <v>0</v>
      </c>
      <c r="K70" s="37" t="s">
        <v>84</v>
      </c>
      <c r="L70" s="37" t="s">
        <v>84</v>
      </c>
      <c r="M70" s="40">
        <f t="shared" si="10"/>
        <v>0</v>
      </c>
      <c r="N70" s="37" t="s">
        <v>84</v>
      </c>
      <c r="O70" s="39" t="s">
        <v>84</v>
      </c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7.25" customHeight="1">
      <c r="A71" s="22" t="e">
        <f>'報名表(必填)'!#REF!</f>
        <v>#REF!</v>
      </c>
      <c r="B71" s="17" t="s">
        <v>84</v>
      </c>
      <c r="C71" s="22">
        <f>'參賽單位資料(必填)'!C71</f>
        <v>0</v>
      </c>
      <c r="D71" s="17" t="s">
        <v>84</v>
      </c>
      <c r="E71" s="12" t="s">
        <v>84</v>
      </c>
      <c r="F71" s="18" t="s">
        <v>84</v>
      </c>
      <c r="G71" s="18" t="s">
        <v>84</v>
      </c>
      <c r="H71" s="42">
        <f t="shared" si="11"/>
        <v>0</v>
      </c>
      <c r="I71" s="43" t="str">
        <f t="shared" si="11"/>
        <v>#REF!</v>
      </c>
      <c r="J71" s="44">
        <f>'報名表(必填)'!M76</f>
        <v>0</v>
      </c>
      <c r="K71" s="37" t="s">
        <v>84</v>
      </c>
      <c r="L71" s="37" t="s">
        <v>84</v>
      </c>
      <c r="M71" s="40">
        <f t="shared" si="10"/>
        <v>0</v>
      </c>
      <c r="N71" s="37" t="s">
        <v>84</v>
      </c>
      <c r="O71" s="39" t="s">
        <v>84</v>
      </c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7.25" customHeight="1">
      <c r="A72" s="22" t="e">
        <f>'報名表(必填)'!#REF!</f>
        <v>#REF!</v>
      </c>
      <c r="B72" s="17" t="s">
        <v>84</v>
      </c>
      <c r="C72" s="22">
        <f>'參賽單位資料(必填)'!C72</f>
        <v>0</v>
      </c>
      <c r="D72" s="17" t="s">
        <v>84</v>
      </c>
      <c r="E72" s="12" t="s">
        <v>84</v>
      </c>
      <c r="F72" s="18" t="s">
        <v>84</v>
      </c>
      <c r="G72" s="18" t="s">
        <v>84</v>
      </c>
      <c r="H72" s="42">
        <f t="shared" si="11"/>
        <v>0</v>
      </c>
      <c r="I72" s="43" t="str">
        <f t="shared" si="11"/>
        <v>#REF!</v>
      </c>
      <c r="J72" s="44">
        <f>'報名表(必填)'!M77</f>
        <v>0</v>
      </c>
      <c r="K72" s="37" t="s">
        <v>84</v>
      </c>
      <c r="L72" s="37" t="s">
        <v>84</v>
      </c>
      <c r="M72" s="40">
        <f t="shared" si="10"/>
        <v>0</v>
      </c>
      <c r="N72" s="37" t="s">
        <v>84</v>
      </c>
      <c r="O72" s="39" t="s">
        <v>84</v>
      </c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7.25" customHeight="1">
      <c r="A73" s="22" t="e">
        <f>'報名表(必填)'!#REF!</f>
        <v>#REF!</v>
      </c>
      <c r="B73" s="17" t="s">
        <v>84</v>
      </c>
      <c r="C73" s="22">
        <f>'參賽單位資料(必填)'!C73</f>
        <v>0</v>
      </c>
      <c r="D73" s="17" t="s">
        <v>84</v>
      </c>
      <c r="E73" s="12" t="s">
        <v>84</v>
      </c>
      <c r="F73" s="18" t="s">
        <v>84</v>
      </c>
      <c r="G73" s="18" t="s">
        <v>84</v>
      </c>
      <c r="H73" s="42">
        <f t="shared" si="11"/>
        <v>0</v>
      </c>
      <c r="I73" s="43" t="str">
        <f t="shared" si="11"/>
        <v>#REF!</v>
      </c>
      <c r="J73" s="44">
        <f>'報名表(必填)'!M78</f>
        <v>0</v>
      </c>
      <c r="K73" s="37" t="s">
        <v>84</v>
      </c>
      <c r="L73" s="37" t="s">
        <v>84</v>
      </c>
      <c r="M73" s="40">
        <f t="shared" si="10"/>
        <v>0</v>
      </c>
      <c r="N73" s="37" t="s">
        <v>84</v>
      </c>
      <c r="O73" s="39" t="s">
        <v>84</v>
      </c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7.25" customHeight="1">
      <c r="A74" s="22" t="e">
        <f>'報名表(必填)'!#REF!</f>
        <v>#REF!</v>
      </c>
      <c r="B74" s="17" t="s">
        <v>84</v>
      </c>
      <c r="C74" s="22">
        <f>'參賽單位資料(必填)'!C74</f>
        <v>0</v>
      </c>
      <c r="D74" s="17" t="s">
        <v>84</v>
      </c>
      <c r="E74" s="12" t="s">
        <v>84</v>
      </c>
      <c r="F74" s="18" t="s">
        <v>84</v>
      </c>
      <c r="G74" s="18" t="s">
        <v>84</v>
      </c>
      <c r="H74" s="42">
        <f t="shared" si="11"/>
        <v>0</v>
      </c>
      <c r="I74" s="43" t="str">
        <f t="shared" si="11"/>
        <v>#REF!</v>
      </c>
      <c r="J74" s="44">
        <f>'報名表(必填)'!M79</f>
        <v>0</v>
      </c>
      <c r="K74" s="37" t="s">
        <v>84</v>
      </c>
      <c r="L74" s="37" t="s">
        <v>84</v>
      </c>
      <c r="M74" s="40">
        <f t="shared" si="10"/>
        <v>0</v>
      </c>
      <c r="N74" s="37" t="s">
        <v>84</v>
      </c>
      <c r="O74" s="39" t="s">
        <v>84</v>
      </c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7.25" customHeight="1">
      <c r="A75" s="22" t="e">
        <f>'報名表(必填)'!#REF!</f>
        <v>#REF!</v>
      </c>
      <c r="B75" s="17" t="s">
        <v>84</v>
      </c>
      <c r="C75" s="22">
        <f>'參賽單位資料(必填)'!C75</f>
        <v>0</v>
      </c>
      <c r="D75" s="17" t="s">
        <v>84</v>
      </c>
      <c r="E75" s="12" t="s">
        <v>84</v>
      </c>
      <c r="F75" s="18" t="s">
        <v>84</v>
      </c>
      <c r="G75" s="18" t="s">
        <v>84</v>
      </c>
      <c r="H75" s="42">
        <f t="shared" si="11"/>
        <v>0</v>
      </c>
      <c r="I75" s="43" t="str">
        <f t="shared" si="11"/>
        <v>#REF!</v>
      </c>
      <c r="J75" s="44">
        <f>'報名表(必填)'!M80</f>
        <v>0</v>
      </c>
      <c r="K75" s="37" t="s">
        <v>84</v>
      </c>
      <c r="L75" s="37" t="s">
        <v>84</v>
      </c>
      <c r="M75" s="40">
        <f t="shared" si="10"/>
        <v>0</v>
      </c>
      <c r="N75" s="37" t="s">
        <v>84</v>
      </c>
      <c r="O75" s="39" t="s">
        <v>84</v>
      </c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7.25" customHeight="1">
      <c r="A76" s="22" t="e">
        <f>'報名表(必填)'!#REF!</f>
        <v>#REF!</v>
      </c>
      <c r="B76" s="17" t="s">
        <v>84</v>
      </c>
      <c r="C76" s="22">
        <f>'參賽單位資料(必填)'!C76</f>
        <v>0</v>
      </c>
      <c r="D76" s="17" t="s">
        <v>84</v>
      </c>
      <c r="E76" s="12" t="s">
        <v>84</v>
      </c>
      <c r="F76" s="18" t="s">
        <v>84</v>
      </c>
      <c r="G76" s="18" t="s">
        <v>84</v>
      </c>
      <c r="H76" s="42">
        <f t="shared" si="11"/>
        <v>0</v>
      </c>
      <c r="I76" s="43" t="str">
        <f t="shared" si="11"/>
        <v>#REF!</v>
      </c>
      <c r="J76" s="44">
        <f>'報名表(必填)'!M81</f>
        <v>0</v>
      </c>
      <c r="K76" s="37" t="s">
        <v>84</v>
      </c>
      <c r="L76" s="37" t="s">
        <v>84</v>
      </c>
      <c r="M76" s="40">
        <f t="shared" si="10"/>
        <v>0</v>
      </c>
      <c r="N76" s="37" t="s">
        <v>84</v>
      </c>
      <c r="O76" s="39" t="s">
        <v>84</v>
      </c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7.25" customHeight="1">
      <c r="A77" s="22" t="e">
        <f>'報名表(必填)'!#REF!</f>
        <v>#REF!</v>
      </c>
      <c r="B77" s="17" t="s">
        <v>84</v>
      </c>
      <c r="C77" s="22">
        <f>'參賽單位資料(必填)'!C77</f>
        <v>0</v>
      </c>
      <c r="D77" s="17" t="s">
        <v>84</v>
      </c>
      <c r="E77" s="12" t="s">
        <v>84</v>
      </c>
      <c r="F77" s="18" t="s">
        <v>84</v>
      </c>
      <c r="G77" s="18" t="s">
        <v>84</v>
      </c>
      <c r="H77" s="42">
        <f t="shared" si="11"/>
        <v>0</v>
      </c>
      <c r="I77" s="43" t="str">
        <f t="shared" si="11"/>
        <v>#REF!</v>
      </c>
      <c r="J77" s="44">
        <f>'報名表(必填)'!M82</f>
        <v>0</v>
      </c>
      <c r="K77" s="37" t="s">
        <v>84</v>
      </c>
      <c r="L77" s="37" t="s">
        <v>84</v>
      </c>
      <c r="M77" s="40">
        <f t="shared" si="10"/>
        <v>0</v>
      </c>
      <c r="N77" s="37" t="s">
        <v>84</v>
      </c>
      <c r="O77" s="39" t="s">
        <v>84</v>
      </c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7.25" customHeight="1">
      <c r="A78" s="22" t="e">
        <f>'報名表(必填)'!#REF!</f>
        <v>#REF!</v>
      </c>
      <c r="B78" s="17" t="s">
        <v>84</v>
      </c>
      <c r="C78" s="22">
        <f>'參賽單位資料(必填)'!C78</f>
        <v>0</v>
      </c>
      <c r="D78" s="17" t="s">
        <v>84</v>
      </c>
      <c r="E78" s="12" t="s">
        <v>84</v>
      </c>
      <c r="F78" s="18" t="s">
        <v>84</v>
      </c>
      <c r="G78" s="18" t="s">
        <v>84</v>
      </c>
      <c r="H78" s="42">
        <f t="shared" si="11"/>
        <v>0</v>
      </c>
      <c r="I78" s="43" t="str">
        <f t="shared" si="11"/>
        <v>#REF!</v>
      </c>
      <c r="J78" s="44">
        <f>'報名表(必填)'!M83</f>
        <v>0</v>
      </c>
      <c r="K78" s="37" t="s">
        <v>84</v>
      </c>
      <c r="L78" s="37" t="s">
        <v>84</v>
      </c>
      <c r="M78" s="40">
        <f t="shared" si="10"/>
        <v>0</v>
      </c>
      <c r="N78" s="37" t="s">
        <v>84</v>
      </c>
      <c r="O78" s="39" t="s">
        <v>84</v>
      </c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7.25" customHeight="1">
      <c r="A79" s="22" t="e">
        <f>'報名表(必填)'!#REF!</f>
        <v>#REF!</v>
      </c>
      <c r="B79" s="17" t="s">
        <v>84</v>
      </c>
      <c r="C79" s="22">
        <f>'參賽單位資料(必填)'!C79</f>
        <v>0</v>
      </c>
      <c r="D79" s="17" t="s">
        <v>84</v>
      </c>
      <c r="E79" s="12" t="s">
        <v>84</v>
      </c>
      <c r="F79" s="18" t="s">
        <v>84</v>
      </c>
      <c r="G79" s="18" t="s">
        <v>84</v>
      </c>
      <c r="H79" s="42">
        <f t="shared" si="11"/>
        <v>0</v>
      </c>
      <c r="I79" s="43" t="str">
        <f t="shared" si="11"/>
        <v>#REF!</v>
      </c>
      <c r="J79" s="44">
        <f>'報名表(必填)'!M84</f>
        <v>0</v>
      </c>
      <c r="K79" s="37" t="s">
        <v>84</v>
      </c>
      <c r="L79" s="37" t="s">
        <v>84</v>
      </c>
      <c r="M79" s="40">
        <f t="shared" si="10"/>
        <v>0</v>
      </c>
      <c r="N79" s="37" t="s">
        <v>84</v>
      </c>
      <c r="O79" s="39" t="s">
        <v>84</v>
      </c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7.25" customHeight="1">
      <c r="A80" s="22" t="e">
        <f>'報名表(必填)'!#REF!</f>
        <v>#REF!</v>
      </c>
      <c r="B80" s="17" t="s">
        <v>84</v>
      </c>
      <c r="C80" s="22">
        <f>'參賽單位資料(必填)'!C80</f>
        <v>0</v>
      </c>
      <c r="D80" s="17" t="s">
        <v>84</v>
      </c>
      <c r="E80" s="12" t="s">
        <v>84</v>
      </c>
      <c r="F80" s="18" t="s">
        <v>84</v>
      </c>
      <c r="G80" s="18" t="s">
        <v>84</v>
      </c>
      <c r="H80" s="42">
        <f t="shared" si="11"/>
        <v>0</v>
      </c>
      <c r="I80" s="43" t="str">
        <f t="shared" si="11"/>
        <v>#REF!</v>
      </c>
      <c r="J80" s="44">
        <f>'報名表(必填)'!M85</f>
        <v>0</v>
      </c>
      <c r="K80" s="37" t="s">
        <v>84</v>
      </c>
      <c r="L80" s="37" t="s">
        <v>84</v>
      </c>
      <c r="M80" s="40">
        <f t="shared" si="10"/>
        <v>0</v>
      </c>
      <c r="N80" s="37" t="s">
        <v>84</v>
      </c>
      <c r="O80" s="39" t="s">
        <v>84</v>
      </c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7.25" customHeight="1">
      <c r="A81" s="22" t="e">
        <f>'報名表(必填)'!#REF!</f>
        <v>#REF!</v>
      </c>
      <c r="B81" s="17" t="s">
        <v>84</v>
      </c>
      <c r="C81" s="22">
        <f>'參賽單位資料(必填)'!C81</f>
        <v>0</v>
      </c>
      <c r="D81" s="17" t="s">
        <v>84</v>
      </c>
      <c r="E81" s="12" t="s">
        <v>84</v>
      </c>
      <c r="F81" s="18" t="s">
        <v>84</v>
      </c>
      <c r="G81" s="18" t="s">
        <v>84</v>
      </c>
      <c r="H81" s="42">
        <f t="shared" si="11"/>
        <v>0</v>
      </c>
      <c r="I81" s="43" t="str">
        <f t="shared" si="11"/>
        <v>#REF!</v>
      </c>
      <c r="J81" s="44">
        <f>'報名表(必填)'!M86</f>
        <v>0</v>
      </c>
      <c r="K81" s="37" t="s">
        <v>84</v>
      </c>
      <c r="L81" s="37" t="s">
        <v>84</v>
      </c>
      <c r="M81" s="40">
        <f t="shared" si="10"/>
        <v>0</v>
      </c>
      <c r="N81" s="37" t="s">
        <v>84</v>
      </c>
      <c r="O81" s="39" t="s">
        <v>84</v>
      </c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7.25" customHeight="1">
      <c r="A82" s="22" t="e">
        <f>'報名表(必填)'!#REF!</f>
        <v>#REF!</v>
      </c>
      <c r="B82" s="17" t="s">
        <v>84</v>
      </c>
      <c r="C82" s="22">
        <f>'參賽單位資料(必填)'!C82</f>
        <v>0</v>
      </c>
      <c r="D82" s="17" t="s">
        <v>84</v>
      </c>
      <c r="E82" s="12" t="s">
        <v>84</v>
      </c>
      <c r="F82" s="18" t="s">
        <v>84</v>
      </c>
      <c r="G82" s="18" t="s">
        <v>84</v>
      </c>
      <c r="H82" s="42">
        <f t="shared" si="11"/>
        <v>0</v>
      </c>
      <c r="I82" s="43" t="str">
        <f t="shared" si="11"/>
        <v>#REF!</v>
      </c>
      <c r="J82" s="44">
        <f>'報名表(必填)'!M87</f>
        <v>0</v>
      </c>
      <c r="K82" s="37" t="s">
        <v>84</v>
      </c>
      <c r="L82" s="37" t="s">
        <v>84</v>
      </c>
      <c r="M82" s="40">
        <f t="shared" si="10"/>
        <v>0</v>
      </c>
      <c r="N82" s="37" t="s">
        <v>84</v>
      </c>
      <c r="O82" s="39" t="s">
        <v>84</v>
      </c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7.25" customHeight="1">
      <c r="A83" s="22" t="e">
        <f>'報名表(必填)'!#REF!</f>
        <v>#REF!</v>
      </c>
      <c r="B83" s="17" t="s">
        <v>84</v>
      </c>
      <c r="C83" s="22">
        <f>'參賽單位資料(必填)'!C83</f>
        <v>0</v>
      </c>
      <c r="D83" s="17" t="s">
        <v>84</v>
      </c>
      <c r="E83" s="12" t="s">
        <v>84</v>
      </c>
      <c r="F83" s="18" t="s">
        <v>84</v>
      </c>
      <c r="G83" s="18" t="s">
        <v>84</v>
      </c>
      <c r="H83" s="42">
        <f t="shared" si="11"/>
        <v>0</v>
      </c>
      <c r="I83" s="43" t="str">
        <f t="shared" si="11"/>
        <v>#REF!</v>
      </c>
      <c r="J83" s="44">
        <f>'報名表(必填)'!M88</f>
        <v>0</v>
      </c>
      <c r="K83" s="37" t="s">
        <v>84</v>
      </c>
      <c r="L83" s="37" t="s">
        <v>84</v>
      </c>
      <c r="M83" s="40">
        <f t="shared" si="10"/>
        <v>0</v>
      </c>
      <c r="N83" s="37" t="s">
        <v>84</v>
      </c>
      <c r="O83" s="39" t="s">
        <v>84</v>
      </c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7.25" customHeight="1">
      <c r="A84" s="22" t="e">
        <f>'報名表(必填)'!#REF!</f>
        <v>#REF!</v>
      </c>
      <c r="B84" s="17" t="s">
        <v>84</v>
      </c>
      <c r="C84" s="22">
        <f>'參賽單位資料(必填)'!C84</f>
        <v>0</v>
      </c>
      <c r="D84" s="17" t="s">
        <v>84</v>
      </c>
      <c r="E84" s="12" t="s">
        <v>84</v>
      </c>
      <c r="F84" s="18" t="s">
        <v>84</v>
      </c>
      <c r="G84" s="18" t="s">
        <v>84</v>
      </c>
      <c r="H84" s="42">
        <f t="shared" si="11"/>
        <v>0</v>
      </c>
      <c r="I84" s="43" t="str">
        <f t="shared" si="11"/>
        <v>#REF!</v>
      </c>
      <c r="J84" s="44">
        <f>'報名表(必填)'!M89</f>
        <v>0</v>
      </c>
      <c r="K84" s="37" t="s">
        <v>84</v>
      </c>
      <c r="L84" s="37" t="s">
        <v>84</v>
      </c>
      <c r="M84" s="40">
        <f t="shared" ref="M84:M100" si="12">C84</f>
        <v>0</v>
      </c>
      <c r="N84" s="37" t="s">
        <v>84</v>
      </c>
      <c r="O84" s="39" t="s">
        <v>84</v>
      </c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7.25" customHeight="1">
      <c r="A85" s="22" t="e">
        <f>'報名表(必填)'!#REF!</f>
        <v>#REF!</v>
      </c>
      <c r="B85" s="17" t="s">
        <v>84</v>
      </c>
      <c r="C85" s="22">
        <f>'參賽單位資料(必填)'!C85</f>
        <v>0</v>
      </c>
      <c r="D85" s="17" t="s">
        <v>84</v>
      </c>
      <c r="E85" s="12" t="s">
        <v>84</v>
      </c>
      <c r="F85" s="18" t="s">
        <v>84</v>
      </c>
      <c r="G85" s="18" t="s">
        <v>84</v>
      </c>
      <c r="H85" s="42">
        <f t="shared" si="11"/>
        <v>0</v>
      </c>
      <c r="I85" s="43" t="str">
        <f t="shared" si="11"/>
        <v>#REF!</v>
      </c>
      <c r="J85" s="44">
        <f>'報名表(必填)'!M90</f>
        <v>0</v>
      </c>
      <c r="K85" s="37" t="s">
        <v>84</v>
      </c>
      <c r="L85" s="37" t="s">
        <v>84</v>
      </c>
      <c r="M85" s="40">
        <f t="shared" si="12"/>
        <v>0</v>
      </c>
      <c r="N85" s="37" t="s">
        <v>84</v>
      </c>
      <c r="O85" s="39" t="s">
        <v>84</v>
      </c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7.25" customHeight="1">
      <c r="A86" s="22" t="e">
        <f>'報名表(必填)'!#REF!</f>
        <v>#REF!</v>
      </c>
      <c r="B86" s="17" t="s">
        <v>84</v>
      </c>
      <c r="C86" s="22">
        <f>'參賽單位資料(必填)'!C86</f>
        <v>0</v>
      </c>
      <c r="D86" s="17" t="s">
        <v>84</v>
      </c>
      <c r="E86" s="12" t="s">
        <v>84</v>
      </c>
      <c r="F86" s="18" t="s">
        <v>84</v>
      </c>
      <c r="G86" s="18" t="s">
        <v>84</v>
      </c>
      <c r="H86" s="42">
        <f t="shared" si="11"/>
        <v>0</v>
      </c>
      <c r="I86" s="43" t="str">
        <f t="shared" si="11"/>
        <v>#REF!</v>
      </c>
      <c r="J86" s="44">
        <f>'報名表(必填)'!M91</f>
        <v>0</v>
      </c>
      <c r="K86" s="37" t="s">
        <v>84</v>
      </c>
      <c r="L86" s="37" t="s">
        <v>84</v>
      </c>
      <c r="M86" s="40">
        <f t="shared" si="12"/>
        <v>0</v>
      </c>
      <c r="N86" s="37" t="s">
        <v>84</v>
      </c>
      <c r="O86" s="39" t="s">
        <v>84</v>
      </c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7.25" customHeight="1">
      <c r="A87" s="22" t="e">
        <f>'報名表(必填)'!#REF!</f>
        <v>#REF!</v>
      </c>
      <c r="B87" s="17" t="s">
        <v>84</v>
      </c>
      <c r="C87" s="22">
        <f>'參賽單位資料(必填)'!C87</f>
        <v>0</v>
      </c>
      <c r="D87" s="17" t="s">
        <v>84</v>
      </c>
      <c r="E87" s="12" t="s">
        <v>84</v>
      </c>
      <c r="F87" s="18" t="s">
        <v>84</v>
      </c>
      <c r="G87" s="18" t="s">
        <v>84</v>
      </c>
      <c r="H87" s="42">
        <f t="shared" si="11"/>
        <v>0</v>
      </c>
      <c r="I87" s="43" t="str">
        <f t="shared" si="11"/>
        <v>#REF!</v>
      </c>
      <c r="J87" s="44">
        <f>'報名表(必填)'!M92</f>
        <v>0</v>
      </c>
      <c r="K87" s="37" t="s">
        <v>84</v>
      </c>
      <c r="L87" s="37" t="s">
        <v>84</v>
      </c>
      <c r="M87" s="40">
        <f t="shared" si="12"/>
        <v>0</v>
      </c>
      <c r="N87" s="37" t="s">
        <v>84</v>
      </c>
      <c r="O87" s="39" t="s">
        <v>84</v>
      </c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7.25" customHeight="1">
      <c r="A88" s="22" t="e">
        <f>'報名表(必填)'!#REF!</f>
        <v>#REF!</v>
      </c>
      <c r="B88" s="17" t="s">
        <v>84</v>
      </c>
      <c r="C88" s="22">
        <f>'參賽單位資料(必填)'!C88</f>
        <v>0</v>
      </c>
      <c r="D88" s="17" t="s">
        <v>84</v>
      </c>
      <c r="E88" s="12" t="s">
        <v>84</v>
      </c>
      <c r="F88" s="18" t="s">
        <v>84</v>
      </c>
      <c r="G88" s="18" t="s">
        <v>84</v>
      </c>
      <c r="H88" s="42">
        <f t="shared" si="11"/>
        <v>0</v>
      </c>
      <c r="I88" s="43" t="str">
        <f t="shared" si="11"/>
        <v>#REF!</v>
      </c>
      <c r="J88" s="44">
        <f>'報名表(必填)'!M93</f>
        <v>0</v>
      </c>
      <c r="K88" s="37" t="s">
        <v>84</v>
      </c>
      <c r="L88" s="37" t="s">
        <v>84</v>
      </c>
      <c r="M88" s="40">
        <f t="shared" si="12"/>
        <v>0</v>
      </c>
      <c r="N88" s="37" t="s">
        <v>84</v>
      </c>
      <c r="O88" s="39" t="s">
        <v>84</v>
      </c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7.25" customHeight="1">
      <c r="A89" s="22" t="e">
        <f>'報名表(必填)'!#REF!</f>
        <v>#REF!</v>
      </c>
      <c r="B89" s="17" t="s">
        <v>84</v>
      </c>
      <c r="C89" s="22">
        <f>'參賽單位資料(必填)'!C89</f>
        <v>0</v>
      </c>
      <c r="D89" s="17" t="s">
        <v>84</v>
      </c>
      <c r="E89" s="12" t="s">
        <v>84</v>
      </c>
      <c r="F89" s="18" t="s">
        <v>84</v>
      </c>
      <c r="G89" s="18" t="s">
        <v>84</v>
      </c>
      <c r="H89" s="42">
        <f t="shared" si="11"/>
        <v>0</v>
      </c>
      <c r="I89" s="43" t="str">
        <f t="shared" si="11"/>
        <v>#REF!</v>
      </c>
      <c r="J89" s="44">
        <f>'報名表(必填)'!M94</f>
        <v>0</v>
      </c>
      <c r="K89" s="37" t="s">
        <v>84</v>
      </c>
      <c r="L89" s="37" t="s">
        <v>84</v>
      </c>
      <c r="M89" s="40">
        <f t="shared" si="12"/>
        <v>0</v>
      </c>
      <c r="N89" s="37" t="s">
        <v>84</v>
      </c>
      <c r="O89" s="39" t="s">
        <v>84</v>
      </c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7.25" customHeight="1">
      <c r="A90" s="22" t="e">
        <f>'報名表(必填)'!#REF!</f>
        <v>#REF!</v>
      </c>
      <c r="B90" s="17" t="s">
        <v>84</v>
      </c>
      <c r="C90" s="22">
        <f>'參賽單位資料(必填)'!C90</f>
        <v>0</v>
      </c>
      <c r="D90" s="17" t="s">
        <v>84</v>
      </c>
      <c r="E90" s="12" t="s">
        <v>84</v>
      </c>
      <c r="F90" s="18" t="s">
        <v>84</v>
      </c>
      <c r="G90" s="18" t="s">
        <v>84</v>
      </c>
      <c r="H90" s="42">
        <f t="shared" si="11"/>
        <v>0</v>
      </c>
      <c r="I90" s="43" t="str">
        <f t="shared" si="11"/>
        <v>#REF!</v>
      </c>
      <c r="J90" s="44">
        <f>'報名表(必填)'!M95</f>
        <v>0</v>
      </c>
      <c r="K90" s="37" t="s">
        <v>84</v>
      </c>
      <c r="L90" s="37" t="s">
        <v>84</v>
      </c>
      <c r="M90" s="40">
        <f t="shared" si="12"/>
        <v>0</v>
      </c>
      <c r="N90" s="37" t="s">
        <v>84</v>
      </c>
      <c r="O90" s="39" t="s">
        <v>84</v>
      </c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7.25" customHeight="1">
      <c r="A91" s="22" t="e">
        <f>'報名表(必填)'!#REF!</f>
        <v>#REF!</v>
      </c>
      <c r="B91" s="17" t="s">
        <v>84</v>
      </c>
      <c r="C91" s="22">
        <f>'參賽單位資料(必填)'!C91</f>
        <v>0</v>
      </c>
      <c r="D91" s="17" t="s">
        <v>84</v>
      </c>
      <c r="E91" s="12" t="s">
        <v>84</v>
      </c>
      <c r="F91" s="18" t="s">
        <v>84</v>
      </c>
      <c r="G91" s="18" t="s">
        <v>84</v>
      </c>
      <c r="H91" s="42">
        <f t="shared" si="11"/>
        <v>0</v>
      </c>
      <c r="I91" s="43" t="str">
        <f t="shared" si="11"/>
        <v>#REF!</v>
      </c>
      <c r="J91" s="44">
        <f>'報名表(必填)'!M96</f>
        <v>0</v>
      </c>
      <c r="K91" s="37" t="s">
        <v>84</v>
      </c>
      <c r="L91" s="37" t="s">
        <v>84</v>
      </c>
      <c r="M91" s="40">
        <f t="shared" si="12"/>
        <v>0</v>
      </c>
      <c r="N91" s="37" t="s">
        <v>84</v>
      </c>
      <c r="O91" s="39" t="s">
        <v>84</v>
      </c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7.25" customHeight="1">
      <c r="A92" s="22" t="e">
        <f>'報名表(必填)'!#REF!</f>
        <v>#REF!</v>
      </c>
      <c r="B92" s="17" t="s">
        <v>84</v>
      </c>
      <c r="C92" s="22">
        <f>'參賽單位資料(必填)'!C92</f>
        <v>0</v>
      </c>
      <c r="D92" s="17" t="s">
        <v>84</v>
      </c>
      <c r="E92" s="12" t="s">
        <v>84</v>
      </c>
      <c r="F92" s="18" t="s">
        <v>84</v>
      </c>
      <c r="G92" s="18" t="s">
        <v>84</v>
      </c>
      <c r="H92" s="42">
        <f t="shared" si="11"/>
        <v>0</v>
      </c>
      <c r="I92" s="43" t="str">
        <f t="shared" si="11"/>
        <v>#REF!</v>
      </c>
      <c r="J92" s="44">
        <f>'報名表(必填)'!M97</f>
        <v>0</v>
      </c>
      <c r="K92" s="37" t="s">
        <v>84</v>
      </c>
      <c r="L92" s="37" t="s">
        <v>84</v>
      </c>
      <c r="M92" s="40">
        <f t="shared" si="12"/>
        <v>0</v>
      </c>
      <c r="N92" s="37" t="s">
        <v>84</v>
      </c>
      <c r="O92" s="39" t="s">
        <v>84</v>
      </c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7.25" customHeight="1">
      <c r="A93" s="22" t="e">
        <f>'報名表(必填)'!#REF!</f>
        <v>#REF!</v>
      </c>
      <c r="B93" s="17" t="s">
        <v>84</v>
      </c>
      <c r="C93" s="22">
        <f>'參賽單位資料(必填)'!C93</f>
        <v>0</v>
      </c>
      <c r="D93" s="17" t="s">
        <v>84</v>
      </c>
      <c r="E93" s="12" t="s">
        <v>84</v>
      </c>
      <c r="F93" s="18" t="s">
        <v>84</v>
      </c>
      <c r="G93" s="18" t="s">
        <v>84</v>
      </c>
      <c r="H93" s="42">
        <f t="shared" si="11"/>
        <v>0</v>
      </c>
      <c r="I93" s="43" t="str">
        <f t="shared" si="11"/>
        <v>#REF!</v>
      </c>
      <c r="J93" s="44">
        <f>'報名表(必填)'!M98</f>
        <v>0</v>
      </c>
      <c r="K93" s="37" t="s">
        <v>84</v>
      </c>
      <c r="L93" s="37" t="s">
        <v>84</v>
      </c>
      <c r="M93" s="40">
        <f t="shared" si="12"/>
        <v>0</v>
      </c>
      <c r="N93" s="37" t="s">
        <v>84</v>
      </c>
      <c r="O93" s="39" t="s">
        <v>84</v>
      </c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7.25" customHeight="1">
      <c r="A94" s="22" t="e">
        <f>'報名表(必填)'!#REF!</f>
        <v>#REF!</v>
      </c>
      <c r="B94" s="17" t="s">
        <v>84</v>
      </c>
      <c r="C94" s="22">
        <f>'參賽單位資料(必填)'!C94</f>
        <v>0</v>
      </c>
      <c r="D94" s="17" t="s">
        <v>84</v>
      </c>
      <c r="E94" s="12" t="s">
        <v>84</v>
      </c>
      <c r="F94" s="18" t="s">
        <v>84</v>
      </c>
      <c r="G94" s="18" t="s">
        <v>84</v>
      </c>
      <c r="H94" s="42">
        <f t="shared" si="11"/>
        <v>0</v>
      </c>
      <c r="I94" s="43" t="str">
        <f t="shared" si="11"/>
        <v>#REF!</v>
      </c>
      <c r="J94" s="44">
        <f>'報名表(必填)'!M99</f>
        <v>0</v>
      </c>
      <c r="K94" s="37" t="s">
        <v>84</v>
      </c>
      <c r="L94" s="37" t="s">
        <v>84</v>
      </c>
      <c r="M94" s="40">
        <f t="shared" si="12"/>
        <v>0</v>
      </c>
      <c r="N94" s="37" t="s">
        <v>84</v>
      </c>
      <c r="O94" s="39" t="s">
        <v>84</v>
      </c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7.25" customHeight="1">
      <c r="A95" s="22" t="e">
        <f>'報名表(必填)'!#REF!</f>
        <v>#REF!</v>
      </c>
      <c r="B95" s="17" t="s">
        <v>84</v>
      </c>
      <c r="C95" s="22">
        <f>'參賽單位資料(必填)'!C95</f>
        <v>0</v>
      </c>
      <c r="D95" s="17" t="s">
        <v>84</v>
      </c>
      <c r="E95" s="12" t="s">
        <v>84</v>
      </c>
      <c r="F95" s="18" t="s">
        <v>84</v>
      </c>
      <c r="G95" s="18" t="s">
        <v>84</v>
      </c>
      <c r="H95" s="42">
        <f t="shared" si="11"/>
        <v>0</v>
      </c>
      <c r="I95" s="43" t="str">
        <f t="shared" si="11"/>
        <v>#REF!</v>
      </c>
      <c r="J95" s="44">
        <f>'報名表(必填)'!M100</f>
        <v>0</v>
      </c>
      <c r="K95" s="37" t="s">
        <v>84</v>
      </c>
      <c r="L95" s="37" t="s">
        <v>84</v>
      </c>
      <c r="M95" s="40">
        <f t="shared" si="12"/>
        <v>0</v>
      </c>
      <c r="N95" s="37" t="s">
        <v>84</v>
      </c>
      <c r="O95" s="39" t="s">
        <v>84</v>
      </c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7.25" customHeight="1">
      <c r="A96" s="22" t="e">
        <f>'報名表(必填)'!#REF!</f>
        <v>#REF!</v>
      </c>
      <c r="B96" s="17" t="s">
        <v>84</v>
      </c>
      <c r="C96" s="22">
        <f>'參賽單位資料(必填)'!C96</f>
        <v>0</v>
      </c>
      <c r="D96" s="17" t="s">
        <v>84</v>
      </c>
      <c r="E96" s="12" t="s">
        <v>84</v>
      </c>
      <c r="F96" s="18" t="s">
        <v>84</v>
      </c>
      <c r="G96" s="18" t="s">
        <v>84</v>
      </c>
      <c r="H96" s="42">
        <f t="shared" si="11"/>
        <v>0</v>
      </c>
      <c r="I96" s="43" t="str">
        <f t="shared" si="11"/>
        <v>#REF!</v>
      </c>
      <c r="J96" s="44">
        <f>'報名表(必填)'!M101</f>
        <v>0</v>
      </c>
      <c r="K96" s="37" t="s">
        <v>84</v>
      </c>
      <c r="L96" s="37" t="s">
        <v>84</v>
      </c>
      <c r="M96" s="40">
        <f t="shared" si="12"/>
        <v>0</v>
      </c>
      <c r="N96" s="37" t="s">
        <v>84</v>
      </c>
      <c r="O96" s="39" t="s">
        <v>84</v>
      </c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7.25" customHeight="1">
      <c r="A97" s="22" t="e">
        <f>'報名表(必填)'!#REF!</f>
        <v>#REF!</v>
      </c>
      <c r="B97" s="17" t="s">
        <v>84</v>
      </c>
      <c r="C97" s="22">
        <f>'參賽單位資料(必填)'!C97</f>
        <v>0</v>
      </c>
      <c r="D97" s="17" t="s">
        <v>84</v>
      </c>
      <c r="E97" s="12" t="s">
        <v>84</v>
      </c>
      <c r="F97" s="18" t="s">
        <v>84</v>
      </c>
      <c r="G97" s="18" t="s">
        <v>84</v>
      </c>
      <c r="H97" s="42">
        <f t="shared" si="11"/>
        <v>0</v>
      </c>
      <c r="I97" s="43" t="str">
        <f t="shared" si="11"/>
        <v>#REF!</v>
      </c>
      <c r="J97" s="44">
        <f>'報名表(必填)'!M102</f>
        <v>0</v>
      </c>
      <c r="K97" s="37" t="s">
        <v>84</v>
      </c>
      <c r="L97" s="37" t="s">
        <v>84</v>
      </c>
      <c r="M97" s="40">
        <f t="shared" si="12"/>
        <v>0</v>
      </c>
      <c r="N97" s="37" t="s">
        <v>84</v>
      </c>
      <c r="O97" s="39" t="s">
        <v>84</v>
      </c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7.25" customHeight="1">
      <c r="A98" s="22" t="e">
        <f>'報名表(必填)'!#REF!</f>
        <v>#REF!</v>
      </c>
      <c r="B98" s="17" t="s">
        <v>84</v>
      </c>
      <c r="C98" s="22">
        <f>'參賽單位資料(必填)'!C98</f>
        <v>0</v>
      </c>
      <c r="D98" s="17" t="s">
        <v>84</v>
      </c>
      <c r="E98" s="12" t="s">
        <v>84</v>
      </c>
      <c r="F98" s="18" t="s">
        <v>84</v>
      </c>
      <c r="G98" s="18" t="s">
        <v>84</v>
      </c>
      <c r="H98" s="42">
        <f t="shared" si="11"/>
        <v>0</v>
      </c>
      <c r="I98" s="43" t="str">
        <f t="shared" si="11"/>
        <v>#REF!</v>
      </c>
      <c r="J98" s="44">
        <f>'報名表(必填)'!M103</f>
        <v>0</v>
      </c>
      <c r="K98" s="37" t="s">
        <v>84</v>
      </c>
      <c r="L98" s="37" t="s">
        <v>84</v>
      </c>
      <c r="M98" s="40">
        <f t="shared" si="12"/>
        <v>0</v>
      </c>
      <c r="N98" s="37" t="s">
        <v>84</v>
      </c>
      <c r="O98" s="39" t="s">
        <v>84</v>
      </c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7.25" customHeight="1">
      <c r="A99" s="22" t="e">
        <f>'報名表(必填)'!#REF!</f>
        <v>#REF!</v>
      </c>
      <c r="B99" s="17" t="s">
        <v>84</v>
      </c>
      <c r="C99" s="22">
        <f>'參賽單位資料(必填)'!C99</f>
        <v>0</v>
      </c>
      <c r="D99" s="17" t="s">
        <v>84</v>
      </c>
      <c r="E99" s="12" t="s">
        <v>84</v>
      </c>
      <c r="F99" s="18" t="s">
        <v>84</v>
      </c>
      <c r="G99" s="18" t="s">
        <v>84</v>
      </c>
      <c r="H99" s="42">
        <f t="shared" si="11"/>
        <v>0</v>
      </c>
      <c r="I99" s="43" t="str">
        <f t="shared" si="11"/>
        <v>#REF!</v>
      </c>
      <c r="J99" s="44">
        <f>'報名表(必填)'!M104</f>
        <v>0</v>
      </c>
      <c r="K99" s="37" t="s">
        <v>84</v>
      </c>
      <c r="L99" s="37" t="s">
        <v>84</v>
      </c>
      <c r="M99" s="40">
        <f t="shared" si="12"/>
        <v>0</v>
      </c>
      <c r="N99" s="37" t="s">
        <v>84</v>
      </c>
      <c r="O99" s="39" t="s">
        <v>84</v>
      </c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7.25" customHeight="1">
      <c r="A100" s="22" t="e">
        <f>'報名表(必填)'!#REF!</f>
        <v>#REF!</v>
      </c>
      <c r="B100" s="17" t="s">
        <v>84</v>
      </c>
      <c r="C100" s="22">
        <f>'參賽單位資料(必填)'!C100</f>
        <v>0</v>
      </c>
      <c r="D100" s="17" t="s">
        <v>84</v>
      </c>
      <c r="E100" s="12" t="s">
        <v>84</v>
      </c>
      <c r="F100" s="18" t="s">
        <v>84</v>
      </c>
      <c r="G100" s="18" t="s">
        <v>84</v>
      </c>
      <c r="H100" s="23" t="e">
        <f>#REF!</f>
        <v>#REF!</v>
      </c>
      <c r="I100" s="43" t="str">
        <f>D100</f>
        <v>#REF!</v>
      </c>
      <c r="J100" s="44">
        <f>'報名表(必填)'!M105</f>
        <v>0</v>
      </c>
      <c r="K100" s="37" t="s">
        <v>84</v>
      </c>
      <c r="L100" s="37" t="s">
        <v>84</v>
      </c>
      <c r="M100" s="40">
        <f t="shared" si="12"/>
        <v>0</v>
      </c>
      <c r="N100" s="37" t="s">
        <v>84</v>
      </c>
      <c r="O100" s="39" t="s">
        <v>84</v>
      </c>
      <c r="P100" s="16"/>
      <c r="Q100" s="16"/>
      <c r="R100" s="16"/>
      <c r="S100" s="16"/>
      <c r="T100" s="16"/>
      <c r="U100" s="16"/>
      <c r="V100" s="16"/>
      <c r="W100" s="16"/>
      <c r="X100" s="16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報名表(必填)</vt:lpstr>
      <vt:lpstr>參賽單位資料(必填)</vt:lpstr>
      <vt:lpstr>參賽單位資料(主辦單位用)</vt:lpstr>
      <vt:lpstr>報名表(主辦單位用)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Sawyer</dc:creator>
  <cp:keywords>20130429</cp:keywords>
  <cp:lastModifiedBy>User</cp:lastModifiedBy>
  <dcterms:created xsi:type="dcterms:W3CDTF">2025-07-16T07:12:43Z</dcterms:created>
  <dcterms:modified xsi:type="dcterms:W3CDTF">2025-08-19T04:06:40Z</dcterms:modified>
</cp:coreProperties>
</file>